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firstSheet="8" activeTab="11"/>
  </bookViews>
  <sheets>
    <sheet name="廉江市市场监督管理局" sheetId="1" r:id="rId1"/>
    <sheet name="廉江市审计局" sheetId="2" r:id="rId2"/>
    <sheet name="廉江市工商业联合会" sheetId="3" r:id="rId3"/>
    <sheet name="廉江市退役军人事务局" sheetId="4" r:id="rId4"/>
    <sheet name="廉江市石城镇人民政府" sheetId="5" r:id="rId5"/>
    <sheet name="廉江市司法局" sheetId="6" r:id="rId6"/>
    <sheet name="廉江市吉水镇人民政府" sheetId="7" r:id="rId7"/>
    <sheet name="广东省（廉江）水库移民双转移培训就业基地服务中心" sheetId="8" r:id="rId8"/>
    <sheet name="廉江市水务局" sheetId="9" r:id="rId9"/>
    <sheet name="中国共产党廉江市直属机关工作委员会" sheetId="10" r:id="rId10"/>
    <sheet name="廉江市妇女联合会" sheetId="11" r:id="rId11"/>
    <sheet name="廉江市和寮镇人民政府" sheetId="12" r:id="rId12"/>
  </sheets>
  <calcPr calcId="144525"/>
</workbook>
</file>

<file path=xl/sharedStrings.xml><?xml version="1.0" encoding="utf-8"?>
<sst xmlns="http://schemas.openxmlformats.org/spreadsheetml/2006/main" count="586" uniqueCount="216">
  <si>
    <t>公益性岗位人员社会保险、岗位补贴申请明细表</t>
  </si>
  <si>
    <t>序号</t>
  </si>
  <si>
    <t>姓名</t>
  </si>
  <si>
    <t>身份证号码</t>
  </si>
  <si>
    <t>就业失业登记证号码</t>
  </si>
  <si>
    <t>劳动合同期限（起止年月日）</t>
  </si>
  <si>
    <t>本期缴费期限(月)</t>
  </si>
  <si>
    <t>本期缴费金额</t>
  </si>
  <si>
    <t>申请社保补贴金额</t>
  </si>
  <si>
    <t>申请岗位补贴</t>
  </si>
  <si>
    <t>备注</t>
  </si>
  <si>
    <t>合计</t>
  </si>
  <si>
    <t>养老保险</t>
  </si>
  <si>
    <t>失业保险</t>
  </si>
  <si>
    <t>工伤保险</t>
  </si>
  <si>
    <t>生育保险</t>
  </si>
  <si>
    <t>基本医疗保险</t>
  </si>
  <si>
    <t>月补贴标准</t>
  </si>
  <si>
    <t>本期补贴期限（月）</t>
  </si>
  <si>
    <t>本期补贴金额</t>
  </si>
  <si>
    <t>龚亚南</t>
  </si>
  <si>
    <t>44082319******0314</t>
  </si>
  <si>
    <t>4408810020000478</t>
  </si>
  <si>
    <t>2020.4.20-2023.4.20</t>
  </si>
  <si>
    <t>黄祖森</t>
  </si>
  <si>
    <t>44080219******0418</t>
  </si>
  <si>
    <t>4408810018001007</t>
  </si>
  <si>
    <t>周莫</t>
  </si>
  <si>
    <t>44082219******1074</t>
  </si>
  <si>
    <t>4408810020001959</t>
  </si>
  <si>
    <t>吕霞</t>
  </si>
  <si>
    <t>44082319******0060</t>
  </si>
  <si>
    <t>4408810020000207</t>
  </si>
  <si>
    <t>颜栋琦</t>
  </si>
  <si>
    <t>44082219******5959</t>
  </si>
  <si>
    <t>4408810019006010</t>
  </si>
  <si>
    <t>合  计</t>
  </si>
  <si>
    <r>
      <rPr>
        <sz val="10"/>
        <rFont val="宋体"/>
        <charset val="134"/>
      </rPr>
      <t>说明：</t>
    </r>
    <r>
      <rPr>
        <sz val="10"/>
        <rFont val="Times New Roman"/>
        <charset val="0"/>
      </rPr>
      <t>1</t>
    </r>
    <r>
      <rPr>
        <sz val="10"/>
        <rFont val="宋体"/>
        <charset val="134"/>
      </rPr>
      <t>、本期缴纳养老保险、失业保险、医疗保险、工伤保险、生育保险指单位缴纳部分。</t>
    </r>
  </si>
  <si>
    <t>陈向阳</t>
  </si>
  <si>
    <t>44082219******021X</t>
  </si>
  <si>
    <t>4408810020002170</t>
  </si>
  <si>
    <t>2020.6.1-2023.5.31</t>
  </si>
  <si>
    <t>许国通</t>
  </si>
  <si>
    <t>44082219******591X</t>
  </si>
  <si>
    <t>4408810020002432</t>
  </si>
  <si>
    <t>崔炳文</t>
  </si>
  <si>
    <t>44082219******0231</t>
  </si>
  <si>
    <t>4408810020002132</t>
  </si>
  <si>
    <t>戚木婷</t>
  </si>
  <si>
    <t>44088119******3208</t>
  </si>
  <si>
    <t>4408810019034278</t>
  </si>
  <si>
    <t>2020.1.8-2023.1.7</t>
  </si>
  <si>
    <t>罗文倩</t>
  </si>
  <si>
    <t>44088119******0623</t>
  </si>
  <si>
    <t>4408810019034273</t>
  </si>
  <si>
    <t>2020.7.10-2023.7.10</t>
  </si>
  <si>
    <r>
      <rPr>
        <sz val="8"/>
        <rFont val="宋体"/>
        <charset val="134"/>
      </rPr>
      <t>说明：</t>
    </r>
    <r>
      <rPr>
        <sz val="8"/>
        <rFont val="Times New Roman"/>
        <charset val="0"/>
      </rPr>
      <t>1</t>
    </r>
    <r>
      <rPr>
        <sz val="8"/>
        <rFont val="宋体"/>
        <charset val="134"/>
      </rPr>
      <t>、本期缴纳养老保险、失业保险、医疗保险、工伤保险、生育保险指单位缴纳部分。</t>
    </r>
  </si>
  <si>
    <t>性别</t>
  </si>
  <si>
    <t>江福秀</t>
  </si>
  <si>
    <t>女</t>
  </si>
  <si>
    <t>45222619******3947</t>
  </si>
  <si>
    <t>4408810019005145</t>
  </si>
  <si>
    <t>2020.5.12-2023.5.11</t>
  </si>
  <si>
    <t>黄清清</t>
  </si>
  <si>
    <t>44088119******1849</t>
  </si>
  <si>
    <t>4408810020000415</t>
  </si>
  <si>
    <t>2020.7.22-2023.7.21</t>
  </si>
  <si>
    <t>钟豪</t>
  </si>
  <si>
    <t>44088119******4131</t>
  </si>
  <si>
    <t>4408810020001930</t>
  </si>
  <si>
    <t>龙发明</t>
  </si>
  <si>
    <t>44088119******4259</t>
  </si>
  <si>
    <t>4408810019005778</t>
  </si>
  <si>
    <t>2020.3.6-2023.3.5</t>
  </si>
  <si>
    <t>许由生</t>
  </si>
  <si>
    <t>44082219******4931</t>
  </si>
  <si>
    <t>4408810019034065</t>
  </si>
  <si>
    <t>张华新</t>
  </si>
  <si>
    <t>44088119******1030</t>
  </si>
  <si>
    <t>4408810019030142</t>
  </si>
  <si>
    <t>许萍</t>
  </si>
  <si>
    <t>44082219******0023</t>
  </si>
  <si>
    <t>4408810020000384</t>
  </si>
  <si>
    <t>庞红</t>
  </si>
  <si>
    <t>440822******0243</t>
  </si>
  <si>
    <t>4408810012002052</t>
  </si>
  <si>
    <t>黄日英</t>
  </si>
  <si>
    <t>44082219******2924</t>
  </si>
  <si>
    <t>4408810020001658</t>
  </si>
  <si>
    <t>吴日昌</t>
  </si>
  <si>
    <t>44088119******6132</t>
  </si>
  <si>
    <t>4408810020001728</t>
  </si>
  <si>
    <t>林俊颖</t>
  </si>
  <si>
    <t>44088119******0014</t>
  </si>
  <si>
    <t>4408810020001841</t>
  </si>
  <si>
    <t>黄海珍</t>
  </si>
  <si>
    <t>44082219******4628</t>
  </si>
  <si>
    <t>4408810020001880</t>
  </si>
  <si>
    <t>黄育爱</t>
  </si>
  <si>
    <t>44088119******482X</t>
  </si>
  <si>
    <t>4408810020001921</t>
  </si>
  <si>
    <t>2020.4.1-2023.3.31</t>
  </si>
  <si>
    <t>李远威</t>
  </si>
  <si>
    <t>44088119******3531</t>
  </si>
  <si>
    <t>4408810020002057</t>
  </si>
  <si>
    <t>2020.9.1-2023.8.31</t>
  </si>
  <si>
    <t>陈秋良</t>
  </si>
  <si>
    <t>44088119******1058</t>
  </si>
  <si>
    <t>4408810020000294</t>
  </si>
  <si>
    <t>庞森</t>
  </si>
  <si>
    <t>44088119******0031</t>
  </si>
  <si>
    <t>4408810020002394</t>
  </si>
  <si>
    <t>曹燕梅</t>
  </si>
  <si>
    <t>44082219******4120</t>
  </si>
  <si>
    <t>4408810020003463</t>
  </si>
  <si>
    <t>2020.12.1-2023.11.30</t>
  </si>
  <si>
    <t>陈东辉</t>
  </si>
  <si>
    <t>44082219******1022</t>
  </si>
  <si>
    <t>4408810020004044</t>
  </si>
  <si>
    <t>刘广灿</t>
  </si>
  <si>
    <t>44088119******0019</t>
  </si>
  <si>
    <t>4408810020003879</t>
  </si>
  <si>
    <t>2020.12.15-2023.12.14</t>
  </si>
  <si>
    <t>许春</t>
  </si>
  <si>
    <t>44082219******0222</t>
  </si>
  <si>
    <t>4408810013001598</t>
  </si>
  <si>
    <t>李柳思</t>
  </si>
  <si>
    <t>44088119******0444</t>
  </si>
  <si>
    <t>4408810002000383</t>
  </si>
  <si>
    <t>2021.1.14-2024.1.13</t>
  </si>
  <si>
    <t>张增红</t>
  </si>
  <si>
    <t>44088119******1813</t>
  </si>
  <si>
    <t>4408810020004043</t>
  </si>
  <si>
    <t>周君儒</t>
  </si>
  <si>
    <t>44088119******0471</t>
  </si>
  <si>
    <t>4408810021002418</t>
  </si>
  <si>
    <t>2021.6.1-2024.5.31</t>
  </si>
  <si>
    <t>陈玉田</t>
  </si>
  <si>
    <t>44088119******3126</t>
  </si>
  <si>
    <t>4408810019004557</t>
  </si>
  <si>
    <t>刘有善</t>
  </si>
  <si>
    <t>男</t>
  </si>
  <si>
    <t>44082219******1634</t>
  </si>
  <si>
    <t>4408810020001876</t>
  </si>
  <si>
    <t>2020.5.1-2023.4.30</t>
  </si>
  <si>
    <t>张日早</t>
  </si>
  <si>
    <t>44082219******1816</t>
  </si>
  <si>
    <t>4408810019005617</t>
  </si>
  <si>
    <r>
      <t>说明：</t>
    </r>
    <r>
      <rPr>
        <sz val="10"/>
        <rFont val="Times New Roman"/>
        <family val="1"/>
        <charset val="0"/>
      </rPr>
      <t>1</t>
    </r>
    <r>
      <rPr>
        <sz val="10"/>
        <rFont val="宋体"/>
        <charset val="134"/>
      </rPr>
      <t>、本期缴纳养老保险、失业保险、医疗保险、工伤保险、生育保险指单位缴纳部分。</t>
    </r>
  </si>
  <si>
    <t>医疗保险</t>
  </si>
  <si>
    <t>赖景翠</t>
  </si>
  <si>
    <t>44088119******5126</t>
  </si>
  <si>
    <t>4408810020000326</t>
  </si>
  <si>
    <t>2020.5.6-2023.4.30</t>
  </si>
  <si>
    <t>赖钧兰</t>
  </si>
  <si>
    <t>44088119******5124</t>
  </si>
  <si>
    <t>4408810020000261</t>
  </si>
  <si>
    <t>黄美云</t>
  </si>
  <si>
    <t>44088119*****2483</t>
  </si>
  <si>
    <t>4408810020001826</t>
  </si>
  <si>
    <t>黄连行</t>
  </si>
  <si>
    <t>44082219******3149</t>
  </si>
  <si>
    <t>4408810019029940</t>
  </si>
  <si>
    <t>李美清</t>
  </si>
  <si>
    <t>44088120******7223</t>
  </si>
  <si>
    <t>4408810020002144</t>
  </si>
  <si>
    <t>2019.12.1-2022.11.30</t>
  </si>
  <si>
    <t>陈小英</t>
  </si>
  <si>
    <t>44082219******0445</t>
  </si>
  <si>
    <t>4408810019004784</t>
  </si>
  <si>
    <t>2019.10.8-2022.12.16</t>
  </si>
  <si>
    <r>
      <t>说明：</t>
    </r>
    <r>
      <rPr>
        <sz val="8"/>
        <rFont val="Times New Roman"/>
        <family val="1"/>
        <charset val="0"/>
      </rPr>
      <t>1</t>
    </r>
    <r>
      <rPr>
        <sz val="8"/>
        <rFont val="宋体"/>
        <charset val="134"/>
      </rPr>
      <t>、本期缴纳养老保险、失业保险、医疗保险、工伤保险、生育保险指单位缴纳部分。</t>
    </r>
  </si>
  <si>
    <t>梁倍源</t>
  </si>
  <si>
    <t>44088119******0412</t>
  </si>
  <si>
    <t>4408810020002232</t>
  </si>
  <si>
    <t>2020.8.1-2023.8.0</t>
  </si>
  <si>
    <t>申请单位：廉江市石岭镇中心小学</t>
  </si>
  <si>
    <t>单位:元</t>
  </si>
  <si>
    <t>1</t>
  </si>
  <si>
    <t>彭乃冲</t>
  </si>
  <si>
    <t>44082219******6157</t>
  </si>
  <si>
    <t>4408810019028402</t>
  </si>
  <si>
    <t>3</t>
  </si>
  <si>
    <t>2</t>
  </si>
  <si>
    <t>阮清连</t>
  </si>
  <si>
    <t>44082219******6120</t>
  </si>
  <si>
    <t>4408810019000508</t>
  </si>
  <si>
    <t>黎相桥</t>
  </si>
  <si>
    <t>44082219******6116</t>
  </si>
  <si>
    <t>4408810019033773</t>
  </si>
  <si>
    <t>4</t>
  </si>
  <si>
    <t>黄慧</t>
  </si>
  <si>
    <t>44088119******5926</t>
  </si>
  <si>
    <t>4408810019030888</t>
  </si>
  <si>
    <t>5</t>
  </si>
  <si>
    <t>黎相煜</t>
  </si>
  <si>
    <t>44088119******6119</t>
  </si>
  <si>
    <t>4408810019031440</t>
  </si>
  <si>
    <t>6</t>
  </si>
  <si>
    <t>彭春周</t>
  </si>
  <si>
    <t>44088119******7736</t>
  </si>
  <si>
    <t>4408810020001873</t>
  </si>
  <si>
    <t>7</t>
  </si>
  <si>
    <t>郑小丽</t>
  </si>
  <si>
    <t>45092319******8329</t>
  </si>
  <si>
    <t>4408810019030863</t>
  </si>
  <si>
    <t>2020.8.1-2021.7.31</t>
  </si>
  <si>
    <t>8</t>
  </si>
  <si>
    <t>黎世南</t>
  </si>
  <si>
    <t>44082219******6132</t>
  </si>
  <si>
    <t>4408810021001517</t>
  </si>
  <si>
    <t>2021.4.1-2024.3.31</t>
  </si>
  <si>
    <t>9</t>
  </si>
  <si>
    <t>梁日欢</t>
  </si>
  <si>
    <t>44082219******6152</t>
  </si>
  <si>
    <t>4408810018000011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</si>
</sst>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;[Red]\-0.00\ "/>
    <numFmt numFmtId="177" formatCode="0.0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10"/>
      <name val="Times New Roman"/>
      <charset val="0"/>
    </font>
    <font>
      <sz val="10"/>
      <name val="仿宋_GB2312"/>
      <charset val="134"/>
    </font>
    <font>
      <b/>
      <sz val="16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</font>
    <font>
      <sz val="10"/>
      <name val="Times New Roman"/>
      <family val="1"/>
      <charset val="0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8"/>
      <name val="Times New Roman"/>
      <charset val="0"/>
    </font>
    <font>
      <sz val="8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31" fillId="11" borderId="8" applyNumberFormat="0" applyAlignment="0" applyProtection="0">
      <alignment vertical="center"/>
    </xf>
    <xf numFmtId="0" fontId="32" fillId="21" borderId="15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 quotePrefix="1">
      <alignment horizontal="center" vertical="center" wrapText="1"/>
    </xf>
    <xf numFmtId="0" fontId="2" fillId="0" borderId="6" xfId="0" applyFont="1" applyFill="1" applyBorder="1" applyAlignment="1" quotePrefix="1">
      <alignment horizontal="center" vertical="center"/>
    </xf>
    <xf numFmtId="0" fontId="2" fillId="0" borderId="6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opLeftCell="G1" workbookViewId="0">
      <selection activeCell="U6" sqref="U6"/>
    </sheetView>
  </sheetViews>
  <sheetFormatPr defaultColWidth="9" defaultRowHeight="14.25"/>
  <cols>
    <col min="1" max="1" width="6.125" style="31" customWidth="1"/>
    <col min="2" max="2" width="9" style="31"/>
    <col min="3" max="3" width="20.125" style="31" customWidth="1"/>
    <col min="4" max="4" width="17.125" style="31" customWidth="1"/>
    <col min="5" max="5" width="13.375" style="31" customWidth="1"/>
    <col min="6" max="6" width="9" style="31"/>
    <col min="7" max="8" width="11.625" style="31"/>
    <col min="9" max="9" width="9.25" style="31"/>
    <col min="10" max="10" width="10.375" style="31"/>
    <col min="11" max="11" width="9" style="31"/>
    <col min="12" max="12" width="9.25" style="31"/>
    <col min="13" max="14" width="11.625" style="31"/>
    <col min="15" max="15" width="9.25" style="31"/>
    <col min="16" max="16" width="10.375" style="31"/>
    <col min="17" max="17" width="9" style="31"/>
    <col min="18" max="18" width="9.25" style="31"/>
    <col min="19" max="20" width="9" style="31"/>
    <col min="21" max="21" width="11.625" style="31"/>
    <col min="22" max="16383" width="9" style="31"/>
    <col min="16384" max="16384" width="9" style="84"/>
  </cols>
  <sheetData>
    <row r="1" s="31" customFormat="1" ht="48" customHeight="1" spans="1:22">
      <c r="A1" s="33" t="s">
        <v>0</v>
      </c>
      <c r="B1" s="33"/>
      <c r="C1" s="33"/>
      <c r="D1" s="34"/>
      <c r="E1" s="34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44"/>
    </row>
    <row r="2" s="32" customFormat="1" ht="20" customHeight="1" spans="1:22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  <c r="G2" s="36" t="s">
        <v>7</v>
      </c>
      <c r="H2" s="41"/>
      <c r="I2" s="41"/>
      <c r="J2" s="41"/>
      <c r="K2" s="41"/>
      <c r="L2" s="42"/>
      <c r="M2" s="36" t="s">
        <v>8</v>
      </c>
      <c r="N2" s="41"/>
      <c r="O2" s="41"/>
      <c r="P2" s="41"/>
      <c r="Q2" s="41"/>
      <c r="R2" s="42"/>
      <c r="S2" s="45" t="s">
        <v>9</v>
      </c>
      <c r="T2" s="46"/>
      <c r="U2" s="46"/>
      <c r="V2" s="35" t="s">
        <v>10</v>
      </c>
    </row>
    <row r="3" s="32" customFormat="1" ht="24" spans="1:22">
      <c r="A3" s="9"/>
      <c r="B3" s="9"/>
      <c r="C3" s="9"/>
      <c r="D3" s="9"/>
      <c r="E3" s="9"/>
      <c r="F3" s="9"/>
      <c r="G3" s="9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9" t="s">
        <v>16</v>
      </c>
      <c r="M3" s="10" t="s">
        <v>11</v>
      </c>
      <c r="N3" s="10" t="s">
        <v>12</v>
      </c>
      <c r="O3" s="10" t="s">
        <v>13</v>
      </c>
      <c r="P3" s="10" t="s">
        <v>14</v>
      </c>
      <c r="Q3" s="10" t="s">
        <v>15</v>
      </c>
      <c r="R3" s="9" t="s">
        <v>16</v>
      </c>
      <c r="S3" s="26" t="s">
        <v>17</v>
      </c>
      <c r="T3" s="26" t="s">
        <v>18</v>
      </c>
      <c r="U3" s="26" t="s">
        <v>19</v>
      </c>
      <c r="V3" s="9"/>
    </row>
    <row r="4" s="32" customFormat="1" ht="24" spans="1:22">
      <c r="A4" s="9">
        <v>1</v>
      </c>
      <c r="B4" s="11" t="s">
        <v>20</v>
      </c>
      <c r="C4" s="12" t="s">
        <v>21</v>
      </c>
      <c r="D4" s="71" t="s">
        <v>22</v>
      </c>
      <c r="E4" s="72" t="s">
        <v>23</v>
      </c>
      <c r="F4" s="23">
        <v>3</v>
      </c>
      <c r="G4" s="23">
        <f t="shared" ref="G4:G8" si="0">SUM(H4:L4)</f>
        <v>2651.01</v>
      </c>
      <c r="H4" s="14">
        <v>1596</v>
      </c>
      <c r="I4" s="23">
        <v>27.84</v>
      </c>
      <c r="J4" s="23">
        <v>8.7</v>
      </c>
      <c r="K4" s="23">
        <v>0</v>
      </c>
      <c r="L4" s="23">
        <v>1018.47</v>
      </c>
      <c r="M4" s="23">
        <f>SUM(N4:R4)</f>
        <v>2651.01</v>
      </c>
      <c r="N4" s="14">
        <v>1596</v>
      </c>
      <c r="O4" s="23">
        <v>27.84</v>
      </c>
      <c r="P4" s="23">
        <v>8.7</v>
      </c>
      <c r="Q4" s="23">
        <v>0</v>
      </c>
      <c r="R4" s="23">
        <v>1018.47</v>
      </c>
      <c r="S4" s="23">
        <v>1410</v>
      </c>
      <c r="T4" s="23">
        <v>3</v>
      </c>
      <c r="U4" s="23">
        <f>1410*2+1720</f>
        <v>4540</v>
      </c>
      <c r="V4" s="23"/>
    </row>
    <row r="5" s="32" customFormat="1" ht="24" spans="1:23">
      <c r="A5" s="9">
        <v>2</v>
      </c>
      <c r="B5" s="11" t="s">
        <v>24</v>
      </c>
      <c r="C5" s="12" t="s">
        <v>25</v>
      </c>
      <c r="D5" s="71" t="s">
        <v>26</v>
      </c>
      <c r="E5" s="72" t="s">
        <v>23</v>
      </c>
      <c r="F5" s="23">
        <v>3</v>
      </c>
      <c r="G5" s="23">
        <f t="shared" si="0"/>
        <v>2651.01</v>
      </c>
      <c r="H5" s="14">
        <v>1596</v>
      </c>
      <c r="I5" s="23">
        <v>27.84</v>
      </c>
      <c r="J5" s="23">
        <v>8.7</v>
      </c>
      <c r="K5" s="23">
        <v>0</v>
      </c>
      <c r="L5" s="23">
        <v>1018.47</v>
      </c>
      <c r="M5" s="23">
        <f>SUM(N5:R5)</f>
        <v>2651.01</v>
      </c>
      <c r="N5" s="14">
        <v>1596</v>
      </c>
      <c r="O5" s="23">
        <v>27.84</v>
      </c>
      <c r="P5" s="23">
        <v>8.7</v>
      </c>
      <c r="Q5" s="23">
        <v>0</v>
      </c>
      <c r="R5" s="23">
        <v>1018.47</v>
      </c>
      <c r="S5" s="23">
        <v>1410</v>
      </c>
      <c r="T5" s="23">
        <v>3</v>
      </c>
      <c r="U5" s="23">
        <f>1410*2+1720</f>
        <v>4540</v>
      </c>
      <c r="V5" s="23"/>
      <c r="W5" s="88"/>
    </row>
    <row r="6" s="32" customFormat="1" ht="24" spans="1:22">
      <c r="A6" s="9">
        <v>3</v>
      </c>
      <c r="B6" s="11" t="s">
        <v>27</v>
      </c>
      <c r="C6" s="12" t="s">
        <v>28</v>
      </c>
      <c r="D6" s="71" t="s">
        <v>29</v>
      </c>
      <c r="E6" s="72" t="s">
        <v>23</v>
      </c>
      <c r="F6" s="23">
        <v>3</v>
      </c>
      <c r="G6" s="23">
        <f t="shared" si="0"/>
        <v>2651.01</v>
      </c>
      <c r="H6" s="14">
        <v>1596</v>
      </c>
      <c r="I6" s="23">
        <v>27.84</v>
      </c>
      <c r="J6" s="23">
        <v>8.7</v>
      </c>
      <c r="K6" s="23">
        <v>0</v>
      </c>
      <c r="L6" s="23">
        <v>1018.47</v>
      </c>
      <c r="M6" s="23">
        <f>SUM(N6:R6)</f>
        <v>2651.01</v>
      </c>
      <c r="N6" s="14">
        <v>1596</v>
      </c>
      <c r="O6" s="23">
        <v>27.84</v>
      </c>
      <c r="P6" s="23">
        <v>8.7</v>
      </c>
      <c r="Q6" s="23">
        <v>0</v>
      </c>
      <c r="R6" s="23">
        <v>1018.47</v>
      </c>
      <c r="S6" s="23">
        <v>1410</v>
      </c>
      <c r="T6" s="23">
        <v>3</v>
      </c>
      <c r="U6" s="23">
        <f>1410*2+1720</f>
        <v>4540</v>
      </c>
      <c r="V6" s="23"/>
    </row>
    <row r="7" s="32" customFormat="1" ht="24" spans="1:22">
      <c r="A7" s="9">
        <v>4</v>
      </c>
      <c r="B7" s="11" t="s">
        <v>30</v>
      </c>
      <c r="C7" s="12" t="s">
        <v>31</v>
      </c>
      <c r="D7" s="71" t="s">
        <v>32</v>
      </c>
      <c r="E7" s="72" t="s">
        <v>23</v>
      </c>
      <c r="F7" s="23">
        <v>3</v>
      </c>
      <c r="G7" s="23">
        <f t="shared" si="0"/>
        <v>2651.01</v>
      </c>
      <c r="H7" s="14">
        <v>1596</v>
      </c>
      <c r="I7" s="23">
        <v>27.84</v>
      </c>
      <c r="J7" s="23">
        <v>8.7</v>
      </c>
      <c r="K7" s="23">
        <v>0</v>
      </c>
      <c r="L7" s="23">
        <v>1018.47</v>
      </c>
      <c r="M7" s="23">
        <f>SUM(N7:R7)</f>
        <v>2651.01</v>
      </c>
      <c r="N7" s="14">
        <v>1596</v>
      </c>
      <c r="O7" s="23">
        <v>27.84</v>
      </c>
      <c r="P7" s="23">
        <v>8.7</v>
      </c>
      <c r="Q7" s="23">
        <v>0</v>
      </c>
      <c r="R7" s="23">
        <v>1018.47</v>
      </c>
      <c r="S7" s="23">
        <v>1410</v>
      </c>
      <c r="T7" s="23">
        <v>3</v>
      </c>
      <c r="U7" s="23">
        <f>1410*2+1720</f>
        <v>4540</v>
      </c>
      <c r="V7" s="23"/>
    </row>
    <row r="8" s="32" customFormat="1" ht="24" spans="1:22">
      <c r="A8" s="9">
        <v>5</v>
      </c>
      <c r="B8" s="11" t="s">
        <v>33</v>
      </c>
      <c r="C8" s="12" t="s">
        <v>34</v>
      </c>
      <c r="D8" s="71" t="s">
        <v>35</v>
      </c>
      <c r="E8" s="72" t="s">
        <v>23</v>
      </c>
      <c r="F8" s="23">
        <v>3</v>
      </c>
      <c r="G8" s="23">
        <f t="shared" si="0"/>
        <v>2651.01</v>
      </c>
      <c r="H8" s="14">
        <v>1596</v>
      </c>
      <c r="I8" s="23">
        <v>27.84</v>
      </c>
      <c r="J8" s="23">
        <v>8.7</v>
      </c>
      <c r="K8" s="23">
        <v>0</v>
      </c>
      <c r="L8" s="23">
        <v>1018.47</v>
      </c>
      <c r="M8" s="23">
        <f>SUM(N8:R8)</f>
        <v>2651.01</v>
      </c>
      <c r="N8" s="14">
        <v>1596</v>
      </c>
      <c r="O8" s="23">
        <v>27.84</v>
      </c>
      <c r="P8" s="23">
        <v>8.7</v>
      </c>
      <c r="Q8" s="23">
        <v>0</v>
      </c>
      <c r="R8" s="23">
        <v>1018.47</v>
      </c>
      <c r="S8" s="23">
        <v>1410</v>
      </c>
      <c r="T8" s="23">
        <v>3</v>
      </c>
      <c r="U8" s="23">
        <f>1410*2+1720</f>
        <v>4540</v>
      </c>
      <c r="V8" s="23"/>
    </row>
    <row r="9" s="32" customFormat="1" ht="28" customHeight="1" spans="1:22">
      <c r="A9" s="37" t="s">
        <v>36</v>
      </c>
      <c r="B9" s="37"/>
      <c r="C9" s="37"/>
      <c r="D9" s="37"/>
      <c r="E9" s="37"/>
      <c r="F9" s="37"/>
      <c r="G9" s="38">
        <f t="shared" ref="G9:R9" si="1">SUM(G4:G8)</f>
        <v>13255.05</v>
      </c>
      <c r="H9" s="43">
        <f t="shared" si="1"/>
        <v>7980</v>
      </c>
      <c r="I9" s="43">
        <f t="shared" si="1"/>
        <v>139.2</v>
      </c>
      <c r="J9" s="43">
        <f t="shared" si="1"/>
        <v>43.5</v>
      </c>
      <c r="K9" s="43">
        <f t="shared" si="1"/>
        <v>0</v>
      </c>
      <c r="L9" s="43">
        <f t="shared" si="1"/>
        <v>5092.35</v>
      </c>
      <c r="M9" s="38">
        <f t="shared" si="1"/>
        <v>13255.05</v>
      </c>
      <c r="N9" s="43">
        <f t="shared" si="1"/>
        <v>7980</v>
      </c>
      <c r="O9" s="43">
        <f t="shared" si="1"/>
        <v>139.2</v>
      </c>
      <c r="P9" s="43">
        <f t="shared" si="1"/>
        <v>43.5</v>
      </c>
      <c r="Q9" s="43">
        <f t="shared" si="1"/>
        <v>0</v>
      </c>
      <c r="R9" s="43">
        <f t="shared" si="1"/>
        <v>5092.35</v>
      </c>
      <c r="S9" s="43"/>
      <c r="T9" s="43"/>
      <c r="U9" s="38">
        <f>SUM(U4:U8)</f>
        <v>22700</v>
      </c>
      <c r="V9" s="26"/>
    </row>
    <row r="10" s="31" customFormat="1" ht="24" customHeight="1" spans="1:22">
      <c r="A10" s="39" t="s">
        <v>37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2"/>
      <c r="T10" s="32"/>
      <c r="U10" s="32"/>
      <c r="V10" s="32"/>
    </row>
    <row r="11" s="31" customFormat="1" spans="4:4">
      <c r="D11" s="40"/>
    </row>
  </sheetData>
  <mergeCells count="13">
    <mergeCell ref="A1:U1"/>
    <mergeCell ref="G2:L2"/>
    <mergeCell ref="M2:R2"/>
    <mergeCell ref="S2:U2"/>
    <mergeCell ref="A9:F9"/>
    <mergeCell ref="A10:V10"/>
    <mergeCell ref="A2:A3"/>
    <mergeCell ref="B2:B3"/>
    <mergeCell ref="C2:C3"/>
    <mergeCell ref="D2:D3"/>
    <mergeCell ref="E2:E3"/>
    <mergeCell ref="F2:F3"/>
    <mergeCell ref="V2:V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workbookViewId="0">
      <selection activeCell="V4" sqref="V4"/>
    </sheetView>
  </sheetViews>
  <sheetFormatPr defaultColWidth="9" defaultRowHeight="14.25" outlineLevelRow="6"/>
  <cols>
    <col min="1" max="1" width="2.125" style="47" customWidth="1"/>
    <col min="2" max="2" width="5.625" style="47" customWidth="1"/>
    <col min="3" max="3" width="2.625" style="47" customWidth="1"/>
    <col min="4" max="4" width="17" style="47" customWidth="1"/>
    <col min="5" max="5" width="14.75" style="47" customWidth="1"/>
    <col min="6" max="6" width="10.75" style="47" customWidth="1"/>
    <col min="7" max="7" width="3.875" style="47" customWidth="1"/>
    <col min="8" max="8" width="8.625" style="47" customWidth="1"/>
    <col min="9" max="9" width="7.5" style="50" customWidth="1"/>
    <col min="10" max="10" width="6.25" style="50" customWidth="1"/>
    <col min="11" max="11" width="6" style="50" customWidth="1"/>
    <col min="12" max="12" width="7.25" style="50" customWidth="1"/>
    <col min="13" max="13" width="8" style="50" customWidth="1"/>
    <col min="14" max="14" width="9.125" style="50" customWidth="1"/>
    <col min="15" max="15" width="8.5" style="47" customWidth="1"/>
    <col min="16" max="16" width="6.625" style="47" customWidth="1"/>
    <col min="17" max="17" width="7.125" style="47" customWidth="1"/>
    <col min="18" max="18" width="6.75" style="47" customWidth="1"/>
    <col min="19" max="19" width="8.625" style="47" customWidth="1"/>
    <col min="20" max="20" width="7.375" style="47" customWidth="1"/>
    <col min="21" max="21" width="6.875" style="47" customWidth="1"/>
    <col min="22" max="22" width="8.25" style="47" customWidth="1"/>
    <col min="23" max="23" width="3.25" style="47" customWidth="1"/>
    <col min="24" max="16384" width="9" style="47"/>
  </cols>
  <sheetData>
    <row r="1" s="47" customFormat="1" ht="39" customHeight="1" spans="1:2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="48" customFormat="1" ht="33" customHeight="1" spans="1:23">
      <c r="A2" s="52" t="s">
        <v>1</v>
      </c>
      <c r="B2" s="52" t="s">
        <v>2</v>
      </c>
      <c r="C2" s="52" t="s">
        <v>57</v>
      </c>
      <c r="D2" s="52" t="s">
        <v>3</v>
      </c>
      <c r="E2" s="52" t="s">
        <v>4</v>
      </c>
      <c r="F2" s="52" t="s">
        <v>5</v>
      </c>
      <c r="G2" s="52" t="s">
        <v>6</v>
      </c>
      <c r="H2" s="53" t="s">
        <v>7</v>
      </c>
      <c r="I2" s="62"/>
      <c r="J2" s="62"/>
      <c r="K2" s="62"/>
      <c r="L2" s="62"/>
      <c r="M2" s="63"/>
      <c r="N2" s="53" t="s">
        <v>8</v>
      </c>
      <c r="O2" s="62"/>
      <c r="P2" s="62"/>
      <c r="Q2" s="62"/>
      <c r="R2" s="62"/>
      <c r="S2" s="63"/>
      <c r="T2" s="66" t="s">
        <v>9</v>
      </c>
      <c r="U2" s="67"/>
      <c r="V2" s="67"/>
      <c r="W2" s="52" t="s">
        <v>10</v>
      </c>
    </row>
    <row r="3" s="48" customFormat="1" ht="36.95" customHeight="1" spans="1:23">
      <c r="A3" s="54"/>
      <c r="B3" s="54"/>
      <c r="C3" s="54"/>
      <c r="D3" s="54"/>
      <c r="E3" s="54"/>
      <c r="F3" s="54"/>
      <c r="G3" s="54"/>
      <c r="H3" s="9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149</v>
      </c>
      <c r="N3" s="9" t="s">
        <v>11</v>
      </c>
      <c r="O3" s="10" t="s">
        <v>12</v>
      </c>
      <c r="P3" s="10" t="s">
        <v>13</v>
      </c>
      <c r="Q3" s="10" t="s">
        <v>14</v>
      </c>
      <c r="R3" s="10" t="s">
        <v>15</v>
      </c>
      <c r="S3" s="10" t="s">
        <v>149</v>
      </c>
      <c r="T3" s="58" t="s">
        <v>17</v>
      </c>
      <c r="U3" s="58" t="s">
        <v>18</v>
      </c>
      <c r="V3" s="58" t="s">
        <v>19</v>
      </c>
      <c r="W3" s="54"/>
    </row>
    <row r="4" s="48" customFormat="1" ht="45" customHeight="1" spans="1:23">
      <c r="A4" s="54">
        <v>1</v>
      </c>
      <c r="B4" s="54" t="s">
        <v>167</v>
      </c>
      <c r="C4" s="54" t="s">
        <v>59</v>
      </c>
      <c r="D4" s="55" t="s">
        <v>168</v>
      </c>
      <c r="E4" s="55" t="s">
        <v>169</v>
      </c>
      <c r="F4" s="56" t="s">
        <v>170</v>
      </c>
      <c r="G4" s="57">
        <v>6</v>
      </c>
      <c r="H4" s="15">
        <f>SUM(I4:M4)</f>
        <v>5279.51</v>
      </c>
      <c r="I4" s="23">
        <v>3192</v>
      </c>
      <c r="J4" s="23">
        <v>42.11</v>
      </c>
      <c r="K4" s="23">
        <v>8.46</v>
      </c>
      <c r="L4" s="23">
        <v>152.04</v>
      </c>
      <c r="M4" s="14">
        <v>1884.9</v>
      </c>
      <c r="N4" s="15">
        <f>SUM(O4:S4)</f>
        <v>5279.51</v>
      </c>
      <c r="O4" s="23">
        <v>3192</v>
      </c>
      <c r="P4" s="23">
        <v>42.11</v>
      </c>
      <c r="Q4" s="23">
        <v>8.46</v>
      </c>
      <c r="R4" s="23">
        <v>152.04</v>
      </c>
      <c r="S4" s="14">
        <v>1884.9</v>
      </c>
      <c r="T4" s="9">
        <v>1410</v>
      </c>
      <c r="U4" s="9">
        <v>6</v>
      </c>
      <c r="V4" s="57">
        <f>T4*U4</f>
        <v>8460</v>
      </c>
      <c r="W4" s="54"/>
    </row>
    <row r="5" s="49" customFormat="1" ht="33" customHeight="1" spans="1:23">
      <c r="A5" s="58" t="s">
        <v>36</v>
      </c>
      <c r="B5" s="58"/>
      <c r="C5" s="58"/>
      <c r="D5" s="58"/>
      <c r="E5" s="58"/>
      <c r="F5" s="58"/>
      <c r="G5" s="58"/>
      <c r="H5" s="59">
        <f t="shared" ref="H5:S5" si="0">SUM(H4:H4)</f>
        <v>5279.51</v>
      </c>
      <c r="I5" s="64">
        <f t="shared" si="0"/>
        <v>3192</v>
      </c>
      <c r="J5" s="64">
        <f t="shared" si="0"/>
        <v>42.11</v>
      </c>
      <c r="K5" s="64">
        <f t="shared" si="0"/>
        <v>8.46</v>
      </c>
      <c r="L5" s="64">
        <f t="shared" si="0"/>
        <v>152.04</v>
      </c>
      <c r="M5" s="64">
        <f t="shared" si="0"/>
        <v>1884.9</v>
      </c>
      <c r="N5" s="59">
        <f t="shared" si="0"/>
        <v>5279.51</v>
      </c>
      <c r="O5" s="64">
        <f t="shared" si="0"/>
        <v>3192</v>
      </c>
      <c r="P5" s="64">
        <f t="shared" si="0"/>
        <v>42.11</v>
      </c>
      <c r="Q5" s="64">
        <f t="shared" si="0"/>
        <v>8.46</v>
      </c>
      <c r="R5" s="64">
        <f t="shared" si="0"/>
        <v>152.04</v>
      </c>
      <c r="S5" s="64">
        <f t="shared" si="0"/>
        <v>1884.9</v>
      </c>
      <c r="T5" s="64"/>
      <c r="U5" s="64"/>
      <c r="V5" s="59">
        <f>SUM(V4:V4)</f>
        <v>8460</v>
      </c>
      <c r="W5" s="58"/>
    </row>
    <row r="6" s="47" customFormat="1" ht="24" customHeight="1" spans="1:23">
      <c r="A6" s="60" t="s">
        <v>171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8"/>
      <c r="U6" s="68"/>
      <c r="V6" s="68"/>
      <c r="W6" s="68"/>
    </row>
    <row r="7" s="47" customFormat="1" ht="18" customHeight="1" spans="1:23">
      <c r="A7" s="61"/>
      <c r="B7" s="49"/>
      <c r="C7" s="49"/>
      <c r="D7" s="49"/>
      <c r="E7" s="49"/>
      <c r="F7" s="49"/>
      <c r="G7" s="49"/>
      <c r="H7" s="49"/>
      <c r="I7" s="65"/>
      <c r="J7" s="65"/>
      <c r="K7" s="65"/>
      <c r="L7" s="65"/>
      <c r="M7" s="65"/>
      <c r="N7" s="65"/>
      <c r="O7" s="49"/>
      <c r="P7" s="49"/>
      <c r="Q7" s="49"/>
      <c r="R7" s="49"/>
      <c r="S7" s="49"/>
      <c r="T7" s="49"/>
      <c r="U7" s="49"/>
      <c r="V7" s="49"/>
      <c r="W7" s="49"/>
    </row>
  </sheetData>
  <mergeCells count="14">
    <mergeCell ref="A1:V1"/>
    <mergeCell ref="H2:M2"/>
    <mergeCell ref="N2:S2"/>
    <mergeCell ref="T2:V2"/>
    <mergeCell ref="A5:G5"/>
    <mergeCell ref="A6:W6"/>
    <mergeCell ref="A2:A3"/>
    <mergeCell ref="B2:B3"/>
    <mergeCell ref="C2:C3"/>
    <mergeCell ref="D2:D3"/>
    <mergeCell ref="E2:E3"/>
    <mergeCell ref="F2:F3"/>
    <mergeCell ref="G2:G3"/>
    <mergeCell ref="W2:W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topLeftCell="G1" workbookViewId="0">
      <selection activeCell="H3" sqref="H3:S3"/>
    </sheetView>
  </sheetViews>
  <sheetFormatPr defaultColWidth="9" defaultRowHeight="14.25" outlineLevelRow="6"/>
  <cols>
    <col min="1" max="1" width="5.75" style="31" customWidth="1"/>
    <col min="2" max="2" width="9" style="31"/>
    <col min="3" max="3" width="5.25" style="31" customWidth="1"/>
    <col min="4" max="4" width="20.125" style="31" customWidth="1"/>
    <col min="5" max="5" width="17.125" style="31" customWidth="1"/>
    <col min="6" max="6" width="13.375" style="31" customWidth="1"/>
    <col min="7" max="7" width="9" style="31"/>
    <col min="8" max="9" width="11.625" style="31"/>
    <col min="10" max="10" width="9.25" style="31"/>
    <col min="11" max="11" width="10.375" style="31"/>
    <col min="12" max="12" width="9" style="31"/>
    <col min="13" max="13" width="9.25" style="31"/>
    <col min="14" max="15" width="11.625" style="31"/>
    <col min="16" max="16" width="9.25" style="31"/>
    <col min="17" max="17" width="10.375" style="31"/>
    <col min="18" max="18" width="9" style="31"/>
    <col min="19" max="19" width="9.25" style="31"/>
    <col min="20" max="21" width="9" style="31"/>
    <col min="22" max="22" width="11.625" style="31"/>
    <col min="23" max="16384" width="9" style="31"/>
  </cols>
  <sheetData>
    <row r="1" s="31" customFormat="1" ht="48" customHeight="1" spans="1:23">
      <c r="A1" s="33" t="s">
        <v>0</v>
      </c>
      <c r="B1" s="33"/>
      <c r="C1" s="33"/>
      <c r="D1" s="33"/>
      <c r="E1" s="34"/>
      <c r="F1" s="34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44"/>
    </row>
    <row r="2" s="32" customFormat="1" ht="20" customHeight="1" spans="1:23">
      <c r="A2" s="35" t="s">
        <v>1</v>
      </c>
      <c r="B2" s="35" t="s">
        <v>2</v>
      </c>
      <c r="C2" s="35" t="s">
        <v>57</v>
      </c>
      <c r="D2" s="35" t="s">
        <v>3</v>
      </c>
      <c r="E2" s="35" t="s">
        <v>4</v>
      </c>
      <c r="F2" s="35" t="s">
        <v>5</v>
      </c>
      <c r="G2" s="35" t="s">
        <v>6</v>
      </c>
      <c r="H2" s="36" t="s">
        <v>7</v>
      </c>
      <c r="I2" s="41"/>
      <c r="J2" s="41"/>
      <c r="K2" s="41"/>
      <c r="L2" s="41"/>
      <c r="M2" s="42"/>
      <c r="N2" s="36" t="s">
        <v>8</v>
      </c>
      <c r="O2" s="41"/>
      <c r="P2" s="41"/>
      <c r="Q2" s="41"/>
      <c r="R2" s="41"/>
      <c r="S2" s="42"/>
      <c r="T2" s="45" t="s">
        <v>9</v>
      </c>
      <c r="U2" s="46"/>
      <c r="V2" s="46"/>
      <c r="W2" s="35" t="s">
        <v>10</v>
      </c>
    </row>
    <row r="3" s="32" customFormat="1" ht="24" spans="1:23">
      <c r="A3" s="9"/>
      <c r="B3" s="9"/>
      <c r="C3" s="9"/>
      <c r="D3" s="9"/>
      <c r="E3" s="9"/>
      <c r="F3" s="9"/>
      <c r="G3" s="9"/>
      <c r="H3" s="9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149</v>
      </c>
      <c r="N3" s="9" t="s">
        <v>11</v>
      </c>
      <c r="O3" s="10" t="s">
        <v>12</v>
      </c>
      <c r="P3" s="10" t="s">
        <v>13</v>
      </c>
      <c r="Q3" s="10" t="s">
        <v>14</v>
      </c>
      <c r="R3" s="10" t="s">
        <v>15</v>
      </c>
      <c r="S3" s="10" t="s">
        <v>149</v>
      </c>
      <c r="T3" s="26" t="s">
        <v>17</v>
      </c>
      <c r="U3" s="26" t="s">
        <v>18</v>
      </c>
      <c r="V3" s="26" t="s">
        <v>19</v>
      </c>
      <c r="W3" s="9"/>
    </row>
    <row r="4" s="32" customFormat="1" ht="24" spans="1:23">
      <c r="A4" s="23">
        <v>1</v>
      </c>
      <c r="B4" s="11" t="s">
        <v>172</v>
      </c>
      <c r="C4" s="23" t="s">
        <v>141</v>
      </c>
      <c r="D4" s="12" t="s">
        <v>173</v>
      </c>
      <c r="E4" s="89" t="s">
        <v>174</v>
      </c>
      <c r="F4" s="26" t="s">
        <v>175</v>
      </c>
      <c r="G4" s="23">
        <v>3</v>
      </c>
      <c r="H4" s="23">
        <f>SUM(I4:M4)</f>
        <v>2642.63</v>
      </c>
      <c r="I4" s="14">
        <v>1596</v>
      </c>
      <c r="J4" s="23">
        <v>21.8</v>
      </c>
      <c r="K4" s="23">
        <v>6.36</v>
      </c>
      <c r="L4" s="23">
        <v>364.83</v>
      </c>
      <c r="M4" s="23">
        <v>653.64</v>
      </c>
      <c r="N4" s="23">
        <f>SUM(O4:S4)</f>
        <v>2642.63</v>
      </c>
      <c r="O4" s="14">
        <v>1596</v>
      </c>
      <c r="P4" s="23">
        <v>21.8</v>
      </c>
      <c r="Q4" s="23">
        <v>6.36</v>
      </c>
      <c r="R4" s="23">
        <v>364.83</v>
      </c>
      <c r="S4" s="23">
        <v>653.64</v>
      </c>
      <c r="T4" s="23">
        <v>1410</v>
      </c>
      <c r="U4" s="23">
        <v>3</v>
      </c>
      <c r="V4" s="23">
        <f>T4*U4</f>
        <v>4230</v>
      </c>
      <c r="W4" s="23"/>
    </row>
    <row r="5" s="32" customFormat="1" ht="28" customHeight="1" spans="1:23">
      <c r="A5" s="37" t="s">
        <v>36</v>
      </c>
      <c r="B5" s="37"/>
      <c r="C5" s="37"/>
      <c r="D5" s="37"/>
      <c r="E5" s="37"/>
      <c r="F5" s="37"/>
      <c r="G5" s="37"/>
      <c r="H5" s="38">
        <f t="shared" ref="H5:S5" si="0">SUM(H4:H4)</f>
        <v>2642.63</v>
      </c>
      <c r="I5" s="43">
        <f t="shared" si="0"/>
        <v>1596</v>
      </c>
      <c r="J5" s="43">
        <f t="shared" si="0"/>
        <v>21.8</v>
      </c>
      <c r="K5" s="43">
        <f t="shared" si="0"/>
        <v>6.36</v>
      </c>
      <c r="L5" s="43">
        <f t="shared" si="0"/>
        <v>364.83</v>
      </c>
      <c r="M5" s="43">
        <f t="shared" si="0"/>
        <v>653.64</v>
      </c>
      <c r="N5" s="38">
        <f t="shared" si="0"/>
        <v>2642.63</v>
      </c>
      <c r="O5" s="43">
        <f t="shared" si="0"/>
        <v>1596</v>
      </c>
      <c r="P5" s="43">
        <f t="shared" si="0"/>
        <v>21.8</v>
      </c>
      <c r="Q5" s="43">
        <f t="shared" si="0"/>
        <v>6.36</v>
      </c>
      <c r="R5" s="43">
        <f t="shared" si="0"/>
        <v>364.83</v>
      </c>
      <c r="S5" s="43">
        <f t="shared" si="0"/>
        <v>653.64</v>
      </c>
      <c r="T5" s="43"/>
      <c r="U5" s="43"/>
      <c r="V5" s="38">
        <f>SUM(V4:V4)</f>
        <v>4230</v>
      </c>
      <c r="W5" s="26"/>
    </row>
    <row r="6" s="31" customFormat="1" ht="24" customHeight="1" spans="1:23">
      <c r="A6" s="39" t="s">
        <v>37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2"/>
      <c r="U6" s="32"/>
      <c r="V6" s="32"/>
      <c r="W6" s="32"/>
    </row>
    <row r="7" s="31" customFormat="1" spans="5:5">
      <c r="E7" s="40"/>
    </row>
  </sheetData>
  <mergeCells count="14">
    <mergeCell ref="A1:V1"/>
    <mergeCell ref="H2:M2"/>
    <mergeCell ref="N2:S2"/>
    <mergeCell ref="T2:V2"/>
    <mergeCell ref="A5:G5"/>
    <mergeCell ref="A6:W6"/>
    <mergeCell ref="A2:A3"/>
    <mergeCell ref="B2:B3"/>
    <mergeCell ref="C2:C3"/>
    <mergeCell ref="D2:D3"/>
    <mergeCell ref="E2:E3"/>
    <mergeCell ref="F2:F3"/>
    <mergeCell ref="G2:G3"/>
    <mergeCell ref="W2:W3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tabSelected="1" topLeftCell="E9" workbookViewId="0">
      <selection activeCell="W19" sqref="W19"/>
    </sheetView>
  </sheetViews>
  <sheetFormatPr defaultColWidth="9" defaultRowHeight="14.25"/>
  <cols>
    <col min="1" max="1" width="2.625" style="1" customWidth="1"/>
    <col min="2" max="2" width="6.375" style="1" customWidth="1"/>
    <col min="3" max="3" width="16.875" style="1" customWidth="1"/>
    <col min="4" max="4" width="16.25" style="1" customWidth="1"/>
    <col min="5" max="5" width="11.5" style="1" customWidth="1"/>
    <col min="6" max="6" width="3.875" style="1" customWidth="1"/>
    <col min="7" max="7" width="10.25" style="1" customWidth="1"/>
    <col min="8" max="8" width="10.125" style="1" customWidth="1"/>
    <col min="9" max="9" width="7.125" style="1" customWidth="1"/>
    <col min="10" max="10" width="8.125" style="1" customWidth="1"/>
    <col min="11" max="11" width="7.875" style="1" customWidth="1"/>
    <col min="12" max="12" width="8.75" style="1" customWidth="1"/>
    <col min="13" max="13" width="10.625" style="1" customWidth="1"/>
    <col min="14" max="14" width="8.875" style="1" customWidth="1"/>
    <col min="15" max="15" width="7.25" style="1" customWidth="1"/>
    <col min="16" max="16" width="8.125" style="1" customWidth="1"/>
    <col min="17" max="17" width="6.875" style="1" customWidth="1"/>
    <col min="18" max="18" width="8.625" style="1" customWidth="1"/>
    <col min="19" max="20" width="6.25" style="1" customWidth="1"/>
    <col min="21" max="21" width="10.375" style="1" customWidth="1"/>
    <col min="22" max="22" width="2.5" style="1" customWidth="1"/>
    <col min="23" max="16383" width="9" style="1"/>
  </cols>
  <sheetData>
    <row r="1" s="1" customFormat="1" ht="39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2" customFormat="1" ht="24" customHeight="1" spans="1:21">
      <c r="A2" s="4" t="s">
        <v>176</v>
      </c>
      <c r="B2" s="4"/>
      <c r="C2" s="4"/>
      <c r="D2" s="4"/>
      <c r="E2" s="4"/>
      <c r="F2" s="4"/>
      <c r="G2" s="4"/>
      <c r="H2" s="4"/>
      <c r="I2" s="21"/>
      <c r="J2" s="21"/>
      <c r="K2" s="21"/>
      <c r="L2" s="21"/>
      <c r="M2" s="21"/>
      <c r="N2" s="21"/>
      <c r="O2" s="21"/>
      <c r="P2" s="21"/>
      <c r="Q2" s="21"/>
      <c r="R2" s="21"/>
      <c r="S2" s="21" t="s">
        <v>177</v>
      </c>
      <c r="T2" s="21"/>
      <c r="U2" s="21"/>
    </row>
    <row r="3" s="2" customFormat="1" ht="23.1" customHeight="1" spans="1:2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7"/>
      <c r="I3" s="7"/>
      <c r="J3" s="7"/>
      <c r="K3" s="7"/>
      <c r="L3" s="22"/>
      <c r="M3" s="6" t="s">
        <v>8</v>
      </c>
      <c r="N3" s="7"/>
      <c r="O3" s="7"/>
      <c r="P3" s="7"/>
      <c r="Q3" s="7"/>
      <c r="R3" s="22"/>
      <c r="S3" s="24" t="s">
        <v>9</v>
      </c>
      <c r="T3" s="25"/>
      <c r="U3" s="25"/>
      <c r="V3" s="5" t="s">
        <v>10</v>
      </c>
    </row>
    <row r="4" s="2" customFormat="1" ht="42" customHeight="1" spans="1:22">
      <c r="A4" s="8"/>
      <c r="B4" s="8"/>
      <c r="C4" s="8"/>
      <c r="D4" s="8"/>
      <c r="E4" s="8"/>
      <c r="F4" s="8"/>
      <c r="G4" s="9" t="s">
        <v>11</v>
      </c>
      <c r="H4" s="10" t="s">
        <v>12</v>
      </c>
      <c r="I4" s="10" t="s">
        <v>13</v>
      </c>
      <c r="J4" s="10" t="s">
        <v>14</v>
      </c>
      <c r="K4" s="10" t="s">
        <v>15</v>
      </c>
      <c r="L4" s="9" t="s">
        <v>16</v>
      </c>
      <c r="M4" s="10" t="s">
        <v>11</v>
      </c>
      <c r="N4" s="10" t="s">
        <v>12</v>
      </c>
      <c r="O4" s="10" t="s">
        <v>13</v>
      </c>
      <c r="P4" s="10" t="s">
        <v>14</v>
      </c>
      <c r="Q4" s="10" t="s">
        <v>15</v>
      </c>
      <c r="R4" s="9" t="s">
        <v>16</v>
      </c>
      <c r="S4" s="26" t="s">
        <v>17</v>
      </c>
      <c r="T4" s="27" t="s">
        <v>18</v>
      </c>
      <c r="U4" s="27" t="s">
        <v>19</v>
      </c>
      <c r="V4" s="8"/>
    </row>
    <row r="5" s="2" customFormat="1" ht="42" customHeight="1" spans="1:22">
      <c r="A5" s="8" t="s">
        <v>178</v>
      </c>
      <c r="B5" s="11" t="s">
        <v>179</v>
      </c>
      <c r="C5" s="12" t="s">
        <v>180</v>
      </c>
      <c r="D5" s="8" t="s">
        <v>181</v>
      </c>
      <c r="E5" s="8" t="s">
        <v>101</v>
      </c>
      <c r="F5" s="8" t="s">
        <v>182</v>
      </c>
      <c r="G5" s="13">
        <f t="shared" ref="G5:G14" si="0">SUM(H5:L5)</f>
        <v>2640.5</v>
      </c>
      <c r="H5" s="14">
        <v>1596</v>
      </c>
      <c r="I5" s="23">
        <v>21.8</v>
      </c>
      <c r="J5" s="23">
        <v>4.23</v>
      </c>
      <c r="K5" s="23">
        <v>0</v>
      </c>
      <c r="L5" s="23">
        <v>1018.47</v>
      </c>
      <c r="M5" s="13">
        <f>SUM(N5:R5)</f>
        <v>2640.5</v>
      </c>
      <c r="N5" s="14">
        <v>1596</v>
      </c>
      <c r="O5" s="23">
        <v>21.8</v>
      </c>
      <c r="P5" s="23">
        <v>4.23</v>
      </c>
      <c r="Q5" s="23">
        <v>0</v>
      </c>
      <c r="R5" s="23">
        <v>1018.47</v>
      </c>
      <c r="S5" s="28">
        <v>1410</v>
      </c>
      <c r="T5" s="8" t="s">
        <v>182</v>
      </c>
      <c r="U5" s="23">
        <f>S5*T5</f>
        <v>4230</v>
      </c>
      <c r="V5" s="8"/>
    </row>
    <row r="6" s="2" customFormat="1" ht="42" customHeight="1" spans="1:22">
      <c r="A6" s="8" t="s">
        <v>183</v>
      </c>
      <c r="B6" s="11" t="s">
        <v>184</v>
      </c>
      <c r="C6" s="12" t="s">
        <v>185</v>
      </c>
      <c r="D6" s="8" t="s">
        <v>186</v>
      </c>
      <c r="E6" s="8" t="s">
        <v>101</v>
      </c>
      <c r="F6" s="8" t="s">
        <v>182</v>
      </c>
      <c r="G6" s="13">
        <f t="shared" si="0"/>
        <v>2640.5</v>
      </c>
      <c r="H6" s="14">
        <v>1596</v>
      </c>
      <c r="I6" s="23">
        <v>21.8</v>
      </c>
      <c r="J6" s="23">
        <v>4.23</v>
      </c>
      <c r="K6" s="23">
        <v>0</v>
      </c>
      <c r="L6" s="23">
        <v>1018.47</v>
      </c>
      <c r="M6" s="13">
        <f t="shared" ref="M6:M13" si="1">SUM(N6:R6)</f>
        <v>2640.5</v>
      </c>
      <c r="N6" s="14">
        <v>1596</v>
      </c>
      <c r="O6" s="23">
        <v>21.8</v>
      </c>
      <c r="P6" s="23">
        <v>4.23</v>
      </c>
      <c r="Q6" s="23">
        <v>0</v>
      </c>
      <c r="R6" s="23">
        <v>1018.47</v>
      </c>
      <c r="S6" s="28">
        <v>1410</v>
      </c>
      <c r="T6" s="8" t="s">
        <v>182</v>
      </c>
      <c r="U6" s="23">
        <f t="shared" ref="U6:U13" si="2">S6*T6</f>
        <v>4230</v>
      </c>
      <c r="V6" s="8"/>
    </row>
    <row r="7" s="2" customFormat="1" ht="42" customHeight="1" spans="1:22">
      <c r="A7" s="8" t="s">
        <v>182</v>
      </c>
      <c r="B7" s="11" t="s">
        <v>187</v>
      </c>
      <c r="C7" s="12" t="s">
        <v>188</v>
      </c>
      <c r="D7" s="8" t="s">
        <v>189</v>
      </c>
      <c r="E7" s="8" t="s">
        <v>101</v>
      </c>
      <c r="F7" s="8" t="s">
        <v>182</v>
      </c>
      <c r="G7" s="13">
        <f t="shared" si="0"/>
        <v>2640.5</v>
      </c>
      <c r="H7" s="14">
        <v>1596</v>
      </c>
      <c r="I7" s="23">
        <v>21.8</v>
      </c>
      <c r="J7" s="23">
        <v>4.23</v>
      </c>
      <c r="K7" s="23">
        <v>0</v>
      </c>
      <c r="L7" s="23">
        <v>1018.47</v>
      </c>
      <c r="M7" s="13">
        <f t="shared" si="1"/>
        <v>2640.5</v>
      </c>
      <c r="N7" s="14">
        <v>1596</v>
      </c>
      <c r="O7" s="23">
        <v>21.8</v>
      </c>
      <c r="P7" s="23">
        <v>4.23</v>
      </c>
      <c r="Q7" s="23">
        <v>0</v>
      </c>
      <c r="R7" s="23">
        <v>1018.47</v>
      </c>
      <c r="S7" s="28">
        <v>1410</v>
      </c>
      <c r="T7" s="8" t="s">
        <v>182</v>
      </c>
      <c r="U7" s="23">
        <f t="shared" si="2"/>
        <v>4230</v>
      </c>
      <c r="V7" s="8"/>
    </row>
    <row r="8" s="2" customFormat="1" ht="42" customHeight="1" spans="1:22">
      <c r="A8" s="8" t="s">
        <v>190</v>
      </c>
      <c r="B8" s="11" t="s">
        <v>191</v>
      </c>
      <c r="C8" s="12" t="s">
        <v>192</v>
      </c>
      <c r="D8" s="8" t="s">
        <v>193</v>
      </c>
      <c r="E8" s="8" t="s">
        <v>101</v>
      </c>
      <c r="F8" s="8" t="s">
        <v>182</v>
      </c>
      <c r="G8" s="13">
        <f t="shared" si="0"/>
        <v>2640.5</v>
      </c>
      <c r="H8" s="14">
        <v>1596</v>
      </c>
      <c r="I8" s="23">
        <v>21.8</v>
      </c>
      <c r="J8" s="23">
        <v>4.23</v>
      </c>
      <c r="K8" s="23">
        <v>0</v>
      </c>
      <c r="L8" s="23">
        <v>1018.47</v>
      </c>
      <c r="M8" s="13">
        <f t="shared" si="1"/>
        <v>2640.5</v>
      </c>
      <c r="N8" s="14">
        <v>1596</v>
      </c>
      <c r="O8" s="23">
        <v>21.8</v>
      </c>
      <c r="P8" s="23">
        <v>4.23</v>
      </c>
      <c r="Q8" s="23">
        <v>0</v>
      </c>
      <c r="R8" s="23">
        <v>1018.47</v>
      </c>
      <c r="S8" s="28">
        <v>1410</v>
      </c>
      <c r="T8" s="8" t="s">
        <v>182</v>
      </c>
      <c r="U8" s="23">
        <f t="shared" si="2"/>
        <v>4230</v>
      </c>
      <c r="V8" s="8"/>
    </row>
    <row r="9" s="2" customFormat="1" ht="42" customHeight="1" spans="1:22">
      <c r="A9" s="8" t="s">
        <v>194</v>
      </c>
      <c r="B9" s="11" t="s">
        <v>195</v>
      </c>
      <c r="C9" s="12" t="s">
        <v>196</v>
      </c>
      <c r="D9" s="8" t="s">
        <v>197</v>
      </c>
      <c r="E9" s="8" t="s">
        <v>101</v>
      </c>
      <c r="F9" s="8" t="s">
        <v>182</v>
      </c>
      <c r="G9" s="13">
        <f t="shared" si="0"/>
        <v>2640.5</v>
      </c>
      <c r="H9" s="14">
        <v>1596</v>
      </c>
      <c r="I9" s="23">
        <v>21.8</v>
      </c>
      <c r="J9" s="23">
        <v>4.23</v>
      </c>
      <c r="K9" s="23">
        <v>0</v>
      </c>
      <c r="L9" s="23">
        <v>1018.47</v>
      </c>
      <c r="M9" s="13">
        <f t="shared" si="1"/>
        <v>2640.5</v>
      </c>
      <c r="N9" s="14">
        <v>1596</v>
      </c>
      <c r="O9" s="23">
        <v>21.8</v>
      </c>
      <c r="P9" s="23">
        <v>4.23</v>
      </c>
      <c r="Q9" s="23">
        <v>0</v>
      </c>
      <c r="R9" s="23">
        <v>1018.47</v>
      </c>
      <c r="S9" s="28">
        <v>1410</v>
      </c>
      <c r="T9" s="8" t="s">
        <v>182</v>
      </c>
      <c r="U9" s="23">
        <f t="shared" si="2"/>
        <v>4230</v>
      </c>
      <c r="V9" s="8"/>
    </row>
    <row r="10" s="2" customFormat="1" ht="42" customHeight="1" spans="1:22">
      <c r="A10" s="8" t="s">
        <v>198</v>
      </c>
      <c r="B10" s="11" t="s">
        <v>199</v>
      </c>
      <c r="C10" s="12" t="s">
        <v>200</v>
      </c>
      <c r="D10" s="8" t="s">
        <v>201</v>
      </c>
      <c r="E10" s="8" t="s">
        <v>101</v>
      </c>
      <c r="F10" s="8" t="s">
        <v>182</v>
      </c>
      <c r="G10" s="13">
        <f t="shared" si="0"/>
        <v>2640.5</v>
      </c>
      <c r="H10" s="14">
        <v>1596</v>
      </c>
      <c r="I10" s="23">
        <v>21.8</v>
      </c>
      <c r="J10" s="23">
        <v>4.23</v>
      </c>
      <c r="K10" s="23">
        <v>0</v>
      </c>
      <c r="L10" s="23">
        <v>1018.47</v>
      </c>
      <c r="M10" s="13">
        <f t="shared" si="1"/>
        <v>2640.5</v>
      </c>
      <c r="N10" s="14">
        <v>1596</v>
      </c>
      <c r="O10" s="23">
        <v>21.8</v>
      </c>
      <c r="P10" s="23">
        <v>4.23</v>
      </c>
      <c r="Q10" s="23">
        <v>0</v>
      </c>
      <c r="R10" s="23">
        <v>1018.47</v>
      </c>
      <c r="S10" s="28">
        <v>1410</v>
      </c>
      <c r="T10" s="8" t="s">
        <v>182</v>
      </c>
      <c r="U10" s="23">
        <f t="shared" si="2"/>
        <v>4230</v>
      </c>
      <c r="V10" s="8"/>
    </row>
    <row r="11" s="2" customFormat="1" ht="42" customHeight="1" spans="1:22">
      <c r="A11" s="8" t="s">
        <v>202</v>
      </c>
      <c r="B11" s="8" t="s">
        <v>203</v>
      </c>
      <c r="C11" s="8" t="s">
        <v>204</v>
      </c>
      <c r="D11" s="8" t="s">
        <v>205</v>
      </c>
      <c r="E11" s="8" t="s">
        <v>206</v>
      </c>
      <c r="F11" s="8" t="s">
        <v>182</v>
      </c>
      <c r="G11" s="15">
        <f t="shared" si="0"/>
        <v>2640.5</v>
      </c>
      <c r="H11" s="14">
        <v>1596</v>
      </c>
      <c r="I11" s="23">
        <v>21.8</v>
      </c>
      <c r="J11" s="23">
        <v>4.23</v>
      </c>
      <c r="K11" s="23">
        <v>0</v>
      </c>
      <c r="L11" s="23">
        <v>1018.47</v>
      </c>
      <c r="M11" s="13">
        <f t="shared" si="1"/>
        <v>2640.5</v>
      </c>
      <c r="N11" s="14">
        <v>1596</v>
      </c>
      <c r="O11" s="23">
        <v>21.8</v>
      </c>
      <c r="P11" s="23">
        <v>4.23</v>
      </c>
      <c r="Q11" s="23">
        <v>0</v>
      </c>
      <c r="R11" s="23">
        <v>1018.47</v>
      </c>
      <c r="S11" s="28">
        <v>1410</v>
      </c>
      <c r="T11" s="8" t="s">
        <v>182</v>
      </c>
      <c r="U11" s="23">
        <f t="shared" si="2"/>
        <v>4230</v>
      </c>
      <c r="V11" s="8"/>
    </row>
    <row r="12" s="2" customFormat="1" ht="42" customHeight="1" spans="1:22">
      <c r="A12" s="8" t="s">
        <v>207</v>
      </c>
      <c r="B12" s="8" t="s">
        <v>208</v>
      </c>
      <c r="C12" s="12" t="s">
        <v>209</v>
      </c>
      <c r="D12" s="8" t="s">
        <v>210</v>
      </c>
      <c r="E12" s="8" t="s">
        <v>211</v>
      </c>
      <c r="F12" s="8" t="s">
        <v>182</v>
      </c>
      <c r="G12" s="15">
        <f>SUM(H12:L12)</f>
        <v>2640.5</v>
      </c>
      <c r="H12" s="14">
        <v>1596</v>
      </c>
      <c r="I12" s="23">
        <v>21.8</v>
      </c>
      <c r="J12" s="23">
        <v>4.23</v>
      </c>
      <c r="K12" s="23">
        <v>0</v>
      </c>
      <c r="L12" s="23">
        <v>1018.47</v>
      </c>
      <c r="M12" s="13">
        <f t="shared" si="1"/>
        <v>2640.5</v>
      </c>
      <c r="N12" s="14">
        <v>1596</v>
      </c>
      <c r="O12" s="23">
        <v>21.8</v>
      </c>
      <c r="P12" s="23">
        <v>4.23</v>
      </c>
      <c r="Q12" s="23">
        <v>0</v>
      </c>
      <c r="R12" s="23">
        <v>1018.47</v>
      </c>
      <c r="S12" s="28">
        <v>1410</v>
      </c>
      <c r="T12" s="8" t="s">
        <v>182</v>
      </c>
      <c r="U12" s="23">
        <f t="shared" si="2"/>
        <v>4230</v>
      </c>
      <c r="V12" s="8"/>
    </row>
    <row r="13" s="2" customFormat="1" ht="42" customHeight="1" spans="1:22">
      <c r="A13" s="8" t="s">
        <v>212</v>
      </c>
      <c r="B13" s="8" t="s">
        <v>213</v>
      </c>
      <c r="C13" s="12" t="s">
        <v>214</v>
      </c>
      <c r="D13" s="8" t="s">
        <v>215</v>
      </c>
      <c r="E13" s="8" t="s">
        <v>211</v>
      </c>
      <c r="F13" s="8" t="s">
        <v>182</v>
      </c>
      <c r="G13" s="15">
        <f>SUM(H13:L13)</f>
        <v>2640.5</v>
      </c>
      <c r="H13" s="14">
        <v>1596</v>
      </c>
      <c r="I13" s="23">
        <v>21.8</v>
      </c>
      <c r="J13" s="23">
        <v>4.23</v>
      </c>
      <c r="K13" s="23">
        <v>0</v>
      </c>
      <c r="L13" s="23">
        <v>1018.47</v>
      </c>
      <c r="M13" s="13">
        <f t="shared" si="1"/>
        <v>2640.5</v>
      </c>
      <c r="N13" s="14">
        <v>1596</v>
      </c>
      <c r="O13" s="23">
        <v>21.8</v>
      </c>
      <c r="P13" s="23">
        <v>4.23</v>
      </c>
      <c r="Q13" s="23">
        <v>0</v>
      </c>
      <c r="R13" s="23">
        <v>1018.47</v>
      </c>
      <c r="S13" s="28">
        <v>1410</v>
      </c>
      <c r="T13" s="8" t="s">
        <v>182</v>
      </c>
      <c r="U13" s="23">
        <f t="shared" si="2"/>
        <v>4230</v>
      </c>
      <c r="V13" s="8"/>
    </row>
    <row r="14" s="2" customFormat="1" ht="33" customHeight="1" spans="1:22">
      <c r="A14" s="16" t="s">
        <v>36</v>
      </c>
      <c r="B14" s="16"/>
      <c r="C14" s="16"/>
      <c r="D14" s="16"/>
      <c r="E14" s="16"/>
      <c r="F14" s="16"/>
      <c r="G14" s="17">
        <f t="shared" ref="G14:R14" si="3">SUM(G5:G13)</f>
        <v>23764.5</v>
      </c>
      <c r="H14" s="18">
        <f t="shared" si="3"/>
        <v>14364</v>
      </c>
      <c r="I14" s="18">
        <f t="shared" si="3"/>
        <v>196.2</v>
      </c>
      <c r="J14" s="18">
        <f t="shared" si="3"/>
        <v>38.07</v>
      </c>
      <c r="K14" s="18">
        <f t="shared" si="3"/>
        <v>0</v>
      </c>
      <c r="L14" s="18">
        <f t="shared" si="3"/>
        <v>9166.23</v>
      </c>
      <c r="M14" s="17">
        <f t="shared" si="3"/>
        <v>23764.5</v>
      </c>
      <c r="N14" s="18">
        <f t="shared" si="3"/>
        <v>14364</v>
      </c>
      <c r="O14" s="18">
        <f t="shared" si="3"/>
        <v>196.2</v>
      </c>
      <c r="P14" s="18">
        <f t="shared" si="3"/>
        <v>38.07</v>
      </c>
      <c r="Q14" s="18">
        <f t="shared" si="3"/>
        <v>0</v>
      </c>
      <c r="R14" s="18">
        <f t="shared" si="3"/>
        <v>9166.23</v>
      </c>
      <c r="S14" s="18"/>
      <c r="T14" s="18"/>
      <c r="U14" s="17">
        <f>SUM(U5:U13)</f>
        <v>38070</v>
      </c>
      <c r="V14" s="29"/>
    </row>
    <row r="15" s="1" customFormat="1" ht="24" customHeight="1" spans="1:22">
      <c r="A15" s="19" t="s">
        <v>56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30"/>
      <c r="T15" s="30"/>
      <c r="U15" s="30"/>
      <c r="V15" s="30"/>
    </row>
    <row r="16" s="1" customFormat="1" ht="18" customHeight="1" spans="1:22">
      <c r="A16" s="20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</sheetData>
  <mergeCells count="15">
    <mergeCell ref="A1:U1"/>
    <mergeCell ref="A2:H2"/>
    <mergeCell ref="S2:U2"/>
    <mergeCell ref="G3:L3"/>
    <mergeCell ref="M3:R3"/>
    <mergeCell ref="S3:U3"/>
    <mergeCell ref="A14:F14"/>
    <mergeCell ref="A15:V15"/>
    <mergeCell ref="A3:A4"/>
    <mergeCell ref="B3:B4"/>
    <mergeCell ref="C3:C4"/>
    <mergeCell ref="D3:D4"/>
    <mergeCell ref="E3:E4"/>
    <mergeCell ref="F3:F4"/>
    <mergeCell ref="V3:V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topLeftCell="H1" workbookViewId="0">
      <selection activeCell="K4" sqref="K4:L4"/>
    </sheetView>
  </sheetViews>
  <sheetFormatPr defaultColWidth="9" defaultRowHeight="14.25"/>
  <cols>
    <col min="1" max="1" width="4.625" style="31" customWidth="1"/>
    <col min="2" max="2" width="9" style="31"/>
    <col min="3" max="3" width="20.125" style="31" customWidth="1"/>
    <col min="4" max="4" width="17.125" style="31" customWidth="1"/>
    <col min="5" max="5" width="13.375" style="31" customWidth="1"/>
    <col min="6" max="6" width="9" style="31"/>
    <col min="7" max="8" width="11.625" style="31"/>
    <col min="9" max="9" width="9.25" style="31"/>
    <col min="10" max="10" width="10.375" style="31"/>
    <col min="11" max="11" width="8.25" style="31" customWidth="1"/>
    <col min="12" max="12" width="9.25" style="31"/>
    <col min="13" max="13" width="11.625" style="31"/>
    <col min="14" max="14" width="10.25" style="31" customWidth="1"/>
    <col min="15" max="15" width="9.25" style="31"/>
    <col min="16" max="16" width="10.375" style="31"/>
    <col min="17" max="17" width="9" style="31"/>
    <col min="18" max="18" width="9.25" style="31"/>
    <col min="19" max="20" width="9" style="31"/>
    <col min="21" max="21" width="11.625" style="31"/>
    <col min="22" max="16383" width="9" style="31"/>
    <col min="16384" max="16384" width="9" style="84"/>
  </cols>
  <sheetData>
    <row r="1" s="31" customFormat="1" ht="48" customHeight="1" spans="1:22">
      <c r="A1" s="33" t="s">
        <v>0</v>
      </c>
      <c r="B1" s="33"/>
      <c r="C1" s="33"/>
      <c r="D1" s="34"/>
      <c r="E1" s="34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44"/>
    </row>
    <row r="2" s="32" customFormat="1" ht="20" customHeight="1" spans="1:22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  <c r="G2" s="36" t="s">
        <v>7</v>
      </c>
      <c r="H2" s="41"/>
      <c r="I2" s="41"/>
      <c r="J2" s="41"/>
      <c r="K2" s="41"/>
      <c r="L2" s="42"/>
      <c r="M2" s="36" t="s">
        <v>8</v>
      </c>
      <c r="N2" s="41"/>
      <c r="O2" s="41"/>
      <c r="P2" s="41"/>
      <c r="Q2" s="41"/>
      <c r="R2" s="42"/>
      <c r="S2" s="45" t="s">
        <v>9</v>
      </c>
      <c r="T2" s="46"/>
      <c r="U2" s="46"/>
      <c r="V2" s="35" t="s">
        <v>10</v>
      </c>
    </row>
    <row r="3" s="32" customFormat="1" ht="24" spans="1:22">
      <c r="A3" s="9"/>
      <c r="B3" s="9"/>
      <c r="C3" s="9"/>
      <c r="D3" s="9"/>
      <c r="E3" s="9"/>
      <c r="F3" s="9"/>
      <c r="G3" s="9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9" t="s">
        <v>16</v>
      </c>
      <c r="M3" s="10" t="s">
        <v>11</v>
      </c>
      <c r="N3" s="10" t="s">
        <v>12</v>
      </c>
      <c r="O3" s="10" t="s">
        <v>13</v>
      </c>
      <c r="P3" s="10" t="s">
        <v>14</v>
      </c>
      <c r="Q3" s="10" t="s">
        <v>15</v>
      </c>
      <c r="R3" s="9" t="s">
        <v>16</v>
      </c>
      <c r="S3" s="26" t="s">
        <v>17</v>
      </c>
      <c r="T3" s="26" t="s">
        <v>18</v>
      </c>
      <c r="U3" s="26" t="s">
        <v>19</v>
      </c>
      <c r="V3" s="9"/>
    </row>
    <row r="4" s="32" customFormat="1" ht="24" spans="1:22">
      <c r="A4" s="23">
        <v>1</v>
      </c>
      <c r="B4" s="11" t="s">
        <v>38</v>
      </c>
      <c r="C4" s="12" t="s">
        <v>39</v>
      </c>
      <c r="D4" s="89" t="s">
        <v>40</v>
      </c>
      <c r="E4" s="26" t="s">
        <v>41</v>
      </c>
      <c r="F4" s="23">
        <v>3</v>
      </c>
      <c r="G4" s="23">
        <f t="shared" ref="G4:G7" si="0">SUM(H4:L4)</f>
        <v>2665.35</v>
      </c>
      <c r="H4" s="14">
        <v>1596</v>
      </c>
      <c r="I4" s="23">
        <v>42.12</v>
      </c>
      <c r="J4" s="23">
        <v>8.76</v>
      </c>
      <c r="K4" s="23">
        <v>0</v>
      </c>
      <c r="L4" s="23">
        <v>1018.47</v>
      </c>
      <c r="M4" s="23">
        <f>SUM(N4:R4)</f>
        <v>2665.35</v>
      </c>
      <c r="N4" s="14">
        <v>1596</v>
      </c>
      <c r="O4" s="23">
        <v>42.12</v>
      </c>
      <c r="P4" s="23">
        <v>8.76</v>
      </c>
      <c r="Q4" s="23">
        <v>0</v>
      </c>
      <c r="R4" s="23">
        <v>1018.47</v>
      </c>
      <c r="S4" s="23">
        <v>1410</v>
      </c>
      <c r="T4" s="23">
        <v>3</v>
      </c>
      <c r="U4" s="23">
        <f t="shared" ref="U4:U7" si="1">S4*T4</f>
        <v>4230</v>
      </c>
      <c r="V4" s="23"/>
    </row>
    <row r="5" s="32" customFormat="1" ht="24" spans="1:23">
      <c r="A5" s="23">
        <v>2</v>
      </c>
      <c r="B5" s="11" t="s">
        <v>42</v>
      </c>
      <c r="C5" s="12" t="s">
        <v>43</v>
      </c>
      <c r="D5" s="89" t="s">
        <v>44</v>
      </c>
      <c r="E5" s="26" t="s">
        <v>41</v>
      </c>
      <c r="F5" s="23">
        <v>3</v>
      </c>
      <c r="G5" s="23">
        <f t="shared" si="0"/>
        <v>2665.35</v>
      </c>
      <c r="H5" s="14">
        <v>1596</v>
      </c>
      <c r="I5" s="23">
        <v>42.12</v>
      </c>
      <c r="J5" s="23">
        <v>8.76</v>
      </c>
      <c r="K5" s="23">
        <v>0</v>
      </c>
      <c r="L5" s="23">
        <v>1018.47</v>
      </c>
      <c r="M5" s="23">
        <f>SUM(N5:R5)</f>
        <v>2665.35</v>
      </c>
      <c r="N5" s="14">
        <v>1596</v>
      </c>
      <c r="O5" s="23">
        <v>42.12</v>
      </c>
      <c r="P5" s="23">
        <v>8.76</v>
      </c>
      <c r="Q5" s="23">
        <v>0</v>
      </c>
      <c r="R5" s="23">
        <v>1018.47</v>
      </c>
      <c r="S5" s="23">
        <v>1410</v>
      </c>
      <c r="T5" s="23">
        <v>3</v>
      </c>
      <c r="U5" s="23">
        <f t="shared" si="1"/>
        <v>4230</v>
      </c>
      <c r="V5" s="23"/>
      <c r="W5" s="88"/>
    </row>
    <row r="6" s="32" customFormat="1" ht="24" spans="1:22">
      <c r="A6" s="23">
        <v>3</v>
      </c>
      <c r="B6" s="11" t="s">
        <v>45</v>
      </c>
      <c r="C6" s="12" t="s">
        <v>46</v>
      </c>
      <c r="D6" s="89" t="s">
        <v>47</v>
      </c>
      <c r="E6" s="26" t="s">
        <v>41</v>
      </c>
      <c r="F6" s="23">
        <v>3</v>
      </c>
      <c r="G6" s="23">
        <f t="shared" si="0"/>
        <v>2665.35</v>
      </c>
      <c r="H6" s="14">
        <v>1596</v>
      </c>
      <c r="I6" s="23">
        <v>42.12</v>
      </c>
      <c r="J6" s="23">
        <v>8.76</v>
      </c>
      <c r="K6" s="23">
        <v>0</v>
      </c>
      <c r="L6" s="23">
        <v>1018.47</v>
      </c>
      <c r="M6" s="23">
        <f>SUM(N6:R6)</f>
        <v>2665.35</v>
      </c>
      <c r="N6" s="14">
        <v>1596</v>
      </c>
      <c r="O6" s="23">
        <v>42.12</v>
      </c>
      <c r="P6" s="23">
        <v>8.76</v>
      </c>
      <c r="Q6" s="23">
        <v>0</v>
      </c>
      <c r="R6" s="23">
        <v>1018.47</v>
      </c>
      <c r="S6" s="23">
        <v>1410</v>
      </c>
      <c r="T6" s="23">
        <v>3</v>
      </c>
      <c r="U6" s="23">
        <f t="shared" si="1"/>
        <v>4230</v>
      </c>
      <c r="V6" s="23"/>
    </row>
    <row r="7" s="32" customFormat="1" ht="24" spans="1:22">
      <c r="A7" s="23">
        <v>4</v>
      </c>
      <c r="B7" s="11" t="s">
        <v>48</v>
      </c>
      <c r="C7" s="12" t="s">
        <v>49</v>
      </c>
      <c r="D7" s="89" t="s">
        <v>50</v>
      </c>
      <c r="E7" s="26" t="s">
        <v>51</v>
      </c>
      <c r="F7" s="23">
        <v>3</v>
      </c>
      <c r="G7" s="23">
        <f t="shared" si="0"/>
        <v>2665.35</v>
      </c>
      <c r="H7" s="14">
        <v>1596</v>
      </c>
      <c r="I7" s="23">
        <v>42.12</v>
      </c>
      <c r="J7" s="23">
        <v>8.76</v>
      </c>
      <c r="K7" s="23">
        <v>0</v>
      </c>
      <c r="L7" s="23">
        <v>1018.47</v>
      </c>
      <c r="M7" s="23">
        <f>SUM(N7:R7)</f>
        <v>2665.35</v>
      </c>
      <c r="N7" s="14">
        <v>1596</v>
      </c>
      <c r="O7" s="23">
        <v>42.12</v>
      </c>
      <c r="P7" s="23">
        <v>8.76</v>
      </c>
      <c r="Q7" s="23">
        <v>0</v>
      </c>
      <c r="R7" s="23">
        <v>1018.47</v>
      </c>
      <c r="S7" s="23">
        <v>1410</v>
      </c>
      <c r="T7" s="23">
        <v>3</v>
      </c>
      <c r="U7" s="23">
        <f t="shared" si="1"/>
        <v>4230</v>
      </c>
      <c r="V7" s="23"/>
    </row>
    <row r="8" s="32" customFormat="1" ht="28" customHeight="1" spans="1:22">
      <c r="A8" s="37" t="s">
        <v>36</v>
      </c>
      <c r="B8" s="37"/>
      <c r="C8" s="37"/>
      <c r="D8" s="37"/>
      <c r="E8" s="37"/>
      <c r="F8" s="37"/>
      <c r="G8" s="38">
        <f t="shared" ref="G8:R8" si="2">SUM(G4:G7)</f>
        <v>10661.4</v>
      </c>
      <c r="H8" s="43">
        <f t="shared" si="2"/>
        <v>6384</v>
      </c>
      <c r="I8" s="43">
        <f t="shared" si="2"/>
        <v>168.48</v>
      </c>
      <c r="J8" s="43">
        <f t="shared" si="2"/>
        <v>35.04</v>
      </c>
      <c r="K8" s="43">
        <f t="shared" si="2"/>
        <v>0</v>
      </c>
      <c r="L8" s="43">
        <f t="shared" si="2"/>
        <v>4073.88</v>
      </c>
      <c r="M8" s="38">
        <f t="shared" si="2"/>
        <v>10661.4</v>
      </c>
      <c r="N8" s="43">
        <f t="shared" si="2"/>
        <v>6384</v>
      </c>
      <c r="O8" s="43">
        <f t="shared" si="2"/>
        <v>168.48</v>
      </c>
      <c r="P8" s="43">
        <f t="shared" si="2"/>
        <v>35.04</v>
      </c>
      <c r="Q8" s="43">
        <f t="shared" si="2"/>
        <v>0</v>
      </c>
      <c r="R8" s="43">
        <f t="shared" si="2"/>
        <v>4073.88</v>
      </c>
      <c r="S8" s="43"/>
      <c r="T8" s="43"/>
      <c r="U8" s="38">
        <f>SUM(U4:U7)</f>
        <v>16920</v>
      </c>
      <c r="V8" s="26"/>
    </row>
    <row r="9" s="31" customFormat="1" ht="24" customHeight="1" spans="1:22">
      <c r="A9" s="39" t="s">
        <v>37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2"/>
      <c r="T9" s="32"/>
      <c r="U9" s="32"/>
      <c r="V9" s="32"/>
    </row>
    <row r="10" s="31" customFormat="1" spans="4:4">
      <c r="D10" s="40"/>
    </row>
  </sheetData>
  <mergeCells count="13">
    <mergeCell ref="A1:U1"/>
    <mergeCell ref="G2:L2"/>
    <mergeCell ref="M2:R2"/>
    <mergeCell ref="S2:U2"/>
    <mergeCell ref="A8:F8"/>
    <mergeCell ref="A9:V9"/>
    <mergeCell ref="A2:A3"/>
    <mergeCell ref="B2:B3"/>
    <mergeCell ref="C2:C3"/>
    <mergeCell ref="D2:D3"/>
    <mergeCell ref="E2:E3"/>
    <mergeCell ref="F2:F3"/>
    <mergeCell ref="V2:V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topLeftCell="D1" workbookViewId="0">
      <selection activeCell="U4" sqref="U4"/>
    </sheetView>
  </sheetViews>
  <sheetFormatPr defaultColWidth="9" defaultRowHeight="14.25" outlineLevelRow="5"/>
  <cols>
    <col min="1" max="1" width="5.375" style="31" customWidth="1"/>
    <col min="2" max="2" width="8" style="31" customWidth="1"/>
    <col min="3" max="3" width="16.5" style="31" customWidth="1"/>
    <col min="4" max="4" width="16" style="31" customWidth="1"/>
    <col min="5" max="5" width="12.25" style="31" customWidth="1"/>
    <col min="6" max="6" width="9" style="31"/>
    <col min="7" max="7" width="9.375" style="31"/>
    <col min="8" max="16383" width="9" style="31"/>
    <col min="16384" max="16384" width="9" style="84"/>
  </cols>
  <sheetData>
    <row r="1" s="31" customFormat="1" ht="39" customHeight="1" spans="1:2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="32" customFormat="1" ht="18.95" customHeight="1" spans="1:22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  <c r="G2" s="36" t="s">
        <v>7</v>
      </c>
      <c r="H2" s="41"/>
      <c r="I2" s="41"/>
      <c r="J2" s="41"/>
      <c r="K2" s="41"/>
      <c r="L2" s="42"/>
      <c r="M2" s="36" t="s">
        <v>8</v>
      </c>
      <c r="N2" s="41"/>
      <c r="O2" s="41"/>
      <c r="P2" s="41"/>
      <c r="Q2" s="41"/>
      <c r="R2" s="42"/>
      <c r="S2" s="45" t="s">
        <v>9</v>
      </c>
      <c r="T2" s="46"/>
      <c r="U2" s="46"/>
      <c r="V2" s="35" t="s">
        <v>10</v>
      </c>
    </row>
    <row r="3" s="32" customFormat="1" ht="30" customHeight="1" spans="1:22">
      <c r="A3" s="9"/>
      <c r="B3" s="9"/>
      <c r="C3" s="9"/>
      <c r="D3" s="9"/>
      <c r="E3" s="9"/>
      <c r="F3" s="9"/>
      <c r="G3" s="9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9" t="s">
        <v>16</v>
      </c>
      <c r="M3" s="10" t="s">
        <v>11</v>
      </c>
      <c r="N3" s="10" t="s">
        <v>12</v>
      </c>
      <c r="O3" s="10" t="s">
        <v>13</v>
      </c>
      <c r="P3" s="10" t="s">
        <v>14</v>
      </c>
      <c r="Q3" s="10" t="s">
        <v>15</v>
      </c>
      <c r="R3" s="9" t="s">
        <v>16</v>
      </c>
      <c r="S3" s="26" t="s">
        <v>17</v>
      </c>
      <c r="T3" s="26" t="s">
        <v>18</v>
      </c>
      <c r="U3" s="26" t="s">
        <v>19</v>
      </c>
      <c r="V3" s="9"/>
    </row>
    <row r="4" s="32" customFormat="1" ht="24" spans="1:22">
      <c r="A4" s="9">
        <v>1</v>
      </c>
      <c r="B4" s="11" t="s">
        <v>52</v>
      </c>
      <c r="C4" s="12" t="s">
        <v>53</v>
      </c>
      <c r="D4" s="71" t="s">
        <v>54</v>
      </c>
      <c r="E4" s="72" t="s">
        <v>55</v>
      </c>
      <c r="F4" s="23">
        <v>3</v>
      </c>
      <c r="G4" s="23">
        <f>SUM(H4:L4)</f>
        <v>2633.22</v>
      </c>
      <c r="H4" s="14">
        <v>1596</v>
      </c>
      <c r="I4" s="23">
        <v>14.52</v>
      </c>
      <c r="J4" s="23">
        <v>4.23</v>
      </c>
      <c r="K4" s="23">
        <v>0</v>
      </c>
      <c r="L4" s="23">
        <v>1018.47</v>
      </c>
      <c r="M4" s="23">
        <f>SUM(N4:R4)</f>
        <v>2633.22</v>
      </c>
      <c r="N4" s="14">
        <v>1596</v>
      </c>
      <c r="O4" s="23">
        <v>14.52</v>
      </c>
      <c r="P4" s="23">
        <v>4.23</v>
      </c>
      <c r="Q4" s="23">
        <v>0</v>
      </c>
      <c r="R4" s="23">
        <v>1018.47</v>
      </c>
      <c r="S4" s="23">
        <v>1410</v>
      </c>
      <c r="T4" s="23">
        <v>3</v>
      </c>
      <c r="U4" s="23">
        <f>1410*2+1720</f>
        <v>4540</v>
      </c>
      <c r="V4" s="23"/>
    </row>
    <row r="5" s="32" customFormat="1" ht="33" customHeight="1" spans="1:22">
      <c r="A5" s="26" t="s">
        <v>36</v>
      </c>
      <c r="B5" s="26"/>
      <c r="C5" s="26"/>
      <c r="D5" s="26"/>
      <c r="E5" s="26"/>
      <c r="F5" s="26"/>
      <c r="G5" s="38">
        <f t="shared" ref="G5:R5" si="0">SUM(G1:G4)</f>
        <v>2633.22</v>
      </c>
      <c r="H5" s="43">
        <f t="shared" si="0"/>
        <v>1596</v>
      </c>
      <c r="I5" s="43">
        <f t="shared" si="0"/>
        <v>14.52</v>
      </c>
      <c r="J5" s="43">
        <f t="shared" si="0"/>
        <v>4.23</v>
      </c>
      <c r="K5" s="43">
        <f t="shared" si="0"/>
        <v>0</v>
      </c>
      <c r="L5" s="43">
        <f t="shared" si="0"/>
        <v>1018.47</v>
      </c>
      <c r="M5" s="38">
        <f t="shared" si="0"/>
        <v>2633.22</v>
      </c>
      <c r="N5" s="43">
        <f t="shared" si="0"/>
        <v>1596</v>
      </c>
      <c r="O5" s="43">
        <f t="shared" si="0"/>
        <v>14.52</v>
      </c>
      <c r="P5" s="43">
        <f t="shared" si="0"/>
        <v>4.23</v>
      </c>
      <c r="Q5" s="43">
        <f t="shared" si="0"/>
        <v>0</v>
      </c>
      <c r="R5" s="43">
        <f t="shared" si="0"/>
        <v>1018.47</v>
      </c>
      <c r="S5" s="38"/>
      <c r="T5" s="38"/>
      <c r="U5" s="38">
        <f>SUM(U1:U4)</f>
        <v>4540</v>
      </c>
      <c r="V5" s="26"/>
    </row>
    <row r="6" s="31" customFormat="1" ht="24" customHeight="1" spans="1:22">
      <c r="A6" s="73" t="s">
        <v>56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6"/>
      <c r="T6" s="76"/>
      <c r="U6" s="76"/>
      <c r="V6" s="76"/>
    </row>
  </sheetData>
  <mergeCells count="13">
    <mergeCell ref="A1:U1"/>
    <mergeCell ref="G2:L2"/>
    <mergeCell ref="M2:R2"/>
    <mergeCell ref="S2:U2"/>
    <mergeCell ref="A5:F5"/>
    <mergeCell ref="A6:V6"/>
    <mergeCell ref="A2:A3"/>
    <mergeCell ref="B2:B3"/>
    <mergeCell ref="C2:C3"/>
    <mergeCell ref="D2:D3"/>
    <mergeCell ref="E2:E3"/>
    <mergeCell ref="F2:F3"/>
    <mergeCell ref="V2:V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workbookViewId="0">
      <selection activeCell="A1" sqref="A1:V1"/>
    </sheetView>
  </sheetViews>
  <sheetFormatPr defaultColWidth="9" defaultRowHeight="14.25" outlineLevelRow="5"/>
  <cols>
    <col min="1" max="1" width="3.5" style="31" customWidth="1"/>
    <col min="2" max="2" width="7.125" style="31" customWidth="1"/>
    <col min="3" max="3" width="5.125" style="31" customWidth="1"/>
    <col min="4" max="7" width="9" style="31"/>
    <col min="8" max="8" width="9.25" style="31"/>
    <col min="9" max="13" width="9" style="31"/>
    <col min="14" max="14" width="9.25" style="31"/>
    <col min="15" max="16384" width="9" style="31"/>
  </cols>
  <sheetData>
    <row r="1" s="44" customFormat="1" ht="39" customHeight="1" spans="1:22">
      <c r="A1" s="33" t="s">
        <v>0</v>
      </c>
      <c r="B1" s="33"/>
      <c r="C1" s="33"/>
      <c r="D1" s="33"/>
      <c r="E1" s="33"/>
      <c r="F1" s="34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="32" customFormat="1" ht="18.95" customHeight="1" spans="1:23">
      <c r="A2" s="35" t="s">
        <v>1</v>
      </c>
      <c r="B2" s="35" t="s">
        <v>2</v>
      </c>
      <c r="C2" s="35" t="s">
        <v>57</v>
      </c>
      <c r="D2" s="35" t="s">
        <v>3</v>
      </c>
      <c r="E2" s="35" t="s">
        <v>4</v>
      </c>
      <c r="F2" s="35" t="s">
        <v>5</v>
      </c>
      <c r="G2" s="35" t="s">
        <v>6</v>
      </c>
      <c r="H2" s="36" t="s">
        <v>7</v>
      </c>
      <c r="I2" s="41"/>
      <c r="J2" s="41"/>
      <c r="K2" s="41"/>
      <c r="L2" s="41"/>
      <c r="M2" s="42"/>
      <c r="N2" s="36" t="s">
        <v>8</v>
      </c>
      <c r="O2" s="41"/>
      <c r="P2" s="41"/>
      <c r="Q2" s="41"/>
      <c r="R2" s="41"/>
      <c r="S2" s="42"/>
      <c r="T2" s="45" t="s">
        <v>9</v>
      </c>
      <c r="U2" s="46"/>
      <c r="V2" s="46"/>
      <c r="W2" s="35" t="s">
        <v>10</v>
      </c>
    </row>
    <row r="3" s="32" customFormat="1" ht="36.95" customHeight="1" spans="1:23">
      <c r="A3" s="9"/>
      <c r="B3" s="9"/>
      <c r="C3" s="9"/>
      <c r="D3" s="9"/>
      <c r="E3" s="9"/>
      <c r="F3" s="9"/>
      <c r="G3" s="9"/>
      <c r="H3" s="9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9" t="s">
        <v>16</v>
      </c>
      <c r="N3" s="10" t="s">
        <v>11</v>
      </c>
      <c r="O3" s="10" t="s">
        <v>12</v>
      </c>
      <c r="P3" s="10" t="s">
        <v>13</v>
      </c>
      <c r="Q3" s="10" t="s">
        <v>14</v>
      </c>
      <c r="R3" s="10" t="s">
        <v>15</v>
      </c>
      <c r="S3" s="9" t="s">
        <v>16</v>
      </c>
      <c r="T3" s="26" t="s">
        <v>17</v>
      </c>
      <c r="U3" s="26" t="s">
        <v>18</v>
      </c>
      <c r="V3" s="26" t="s">
        <v>19</v>
      </c>
      <c r="W3" s="9"/>
    </row>
    <row r="4" s="32" customFormat="1" ht="36" spans="1:23">
      <c r="A4" s="23">
        <v>1</v>
      </c>
      <c r="B4" s="23" t="s">
        <v>58</v>
      </c>
      <c r="C4" s="23" t="s">
        <v>59</v>
      </c>
      <c r="D4" s="71" t="s">
        <v>60</v>
      </c>
      <c r="E4" s="90" t="s">
        <v>61</v>
      </c>
      <c r="F4" s="26" t="s">
        <v>62</v>
      </c>
      <c r="G4" s="23">
        <v>3</v>
      </c>
      <c r="H4" s="23">
        <f>SUM(I4:M4)</f>
        <v>2640.5</v>
      </c>
      <c r="I4" s="14">
        <v>1596</v>
      </c>
      <c r="J4" s="23">
        <v>21.8</v>
      </c>
      <c r="K4" s="23">
        <v>4.23</v>
      </c>
      <c r="L4" s="23">
        <v>0</v>
      </c>
      <c r="M4" s="23">
        <v>1018.47</v>
      </c>
      <c r="N4" s="23">
        <f>SUM(O4:S4)</f>
        <v>2639.01</v>
      </c>
      <c r="O4" s="14">
        <v>1596</v>
      </c>
      <c r="P4" s="23">
        <v>20.31</v>
      </c>
      <c r="Q4" s="23">
        <v>4.23</v>
      </c>
      <c r="R4" s="23">
        <v>0</v>
      </c>
      <c r="S4" s="23">
        <v>1018.47</v>
      </c>
      <c r="T4" s="23">
        <v>1410</v>
      </c>
      <c r="U4" s="23">
        <v>3</v>
      </c>
      <c r="V4" s="23">
        <f>1410*2+1720</f>
        <v>4540</v>
      </c>
      <c r="W4" s="23"/>
    </row>
    <row r="5" s="32" customFormat="1" ht="31" customHeight="1" spans="1:23">
      <c r="A5" s="26" t="s">
        <v>36</v>
      </c>
      <c r="B5" s="26"/>
      <c r="C5" s="26"/>
      <c r="D5" s="26"/>
      <c r="E5" s="26"/>
      <c r="F5" s="26"/>
      <c r="G5" s="26"/>
      <c r="H5" s="85">
        <f t="shared" ref="H5:S5" si="0">SUM(H4:H4)</f>
        <v>2640.5</v>
      </c>
      <c r="I5" s="23">
        <f t="shared" si="0"/>
        <v>1596</v>
      </c>
      <c r="J5" s="23">
        <f t="shared" si="0"/>
        <v>21.8</v>
      </c>
      <c r="K5" s="23">
        <f t="shared" si="0"/>
        <v>4.23</v>
      </c>
      <c r="L5" s="23">
        <f t="shared" si="0"/>
        <v>0</v>
      </c>
      <c r="M5" s="23">
        <f t="shared" si="0"/>
        <v>1018.47</v>
      </c>
      <c r="N5" s="85">
        <f t="shared" si="0"/>
        <v>2639.01</v>
      </c>
      <c r="O5" s="23">
        <f t="shared" si="0"/>
        <v>1596</v>
      </c>
      <c r="P5" s="23">
        <f t="shared" si="0"/>
        <v>20.31</v>
      </c>
      <c r="Q5" s="23">
        <f t="shared" si="0"/>
        <v>4.23</v>
      </c>
      <c r="R5" s="23">
        <f t="shared" si="0"/>
        <v>0</v>
      </c>
      <c r="S5" s="23">
        <f t="shared" si="0"/>
        <v>1018.47</v>
      </c>
      <c r="T5" s="23"/>
      <c r="U5" s="23"/>
      <c r="V5" s="85">
        <f>SUM(V4:V4)</f>
        <v>4540</v>
      </c>
      <c r="W5" s="87"/>
    </row>
    <row r="6" s="32" customFormat="1" ht="24" customHeight="1" spans="1:23">
      <c r="A6" s="86" t="s">
        <v>37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7"/>
      <c r="U6" s="87"/>
      <c r="V6" s="87"/>
      <c r="W6" s="87"/>
    </row>
  </sheetData>
  <mergeCells count="14">
    <mergeCell ref="A1:V1"/>
    <mergeCell ref="H2:M2"/>
    <mergeCell ref="N2:S2"/>
    <mergeCell ref="T2:V2"/>
    <mergeCell ref="A5:G5"/>
    <mergeCell ref="A6:W6"/>
    <mergeCell ref="A2:A3"/>
    <mergeCell ref="B2:B3"/>
    <mergeCell ref="C2:C3"/>
    <mergeCell ref="D2:D3"/>
    <mergeCell ref="E2:E3"/>
    <mergeCell ref="F2:F3"/>
    <mergeCell ref="G2:G3"/>
    <mergeCell ref="W2:W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topLeftCell="E1" workbookViewId="0">
      <selection activeCell="U4" sqref="U4"/>
    </sheetView>
  </sheetViews>
  <sheetFormatPr defaultColWidth="9" defaultRowHeight="14.25" outlineLevelRow="7"/>
  <cols>
    <col min="1" max="1" width="4.125" style="31" customWidth="1"/>
    <col min="2" max="2" width="7.25" style="31" customWidth="1"/>
    <col min="3" max="3" width="19" style="31" customWidth="1"/>
    <col min="4" max="4" width="18.625" style="31" customWidth="1"/>
    <col min="5" max="5" width="13.875" style="31" customWidth="1"/>
    <col min="6" max="6" width="9" style="31"/>
    <col min="7" max="7" width="10.375" style="31"/>
    <col min="8" max="8" width="9.375" style="31"/>
    <col min="9" max="9" width="9" style="31"/>
    <col min="10" max="10" width="9.375" style="31"/>
    <col min="11" max="12" width="9" style="31"/>
    <col min="13" max="13" width="10.375" style="31"/>
    <col min="14" max="14" width="9.375" style="31"/>
    <col min="15" max="15" width="9" style="31"/>
    <col min="16" max="16" width="9.375" style="31"/>
    <col min="17" max="18" width="9" style="31"/>
    <col min="19" max="19" width="9.375" style="31"/>
    <col min="20" max="20" width="9" style="31"/>
    <col min="21" max="21" width="11.625" style="31"/>
    <col min="22" max="16383" width="9" style="31"/>
    <col min="16384" max="16384" width="9" style="84"/>
  </cols>
  <sheetData>
    <row r="1" s="31" customFormat="1" ht="30" customHeight="1" spans="1:22">
      <c r="A1" s="33" t="s">
        <v>0</v>
      </c>
      <c r="B1" s="33"/>
      <c r="C1" s="33"/>
      <c r="D1" s="34"/>
      <c r="E1" s="34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44"/>
    </row>
    <row r="2" s="32" customFormat="1" ht="24" customHeight="1" spans="1:22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  <c r="G2" s="36" t="s">
        <v>7</v>
      </c>
      <c r="H2" s="41"/>
      <c r="I2" s="41"/>
      <c r="J2" s="41"/>
      <c r="K2" s="41"/>
      <c r="L2" s="42"/>
      <c r="M2" s="36" t="s">
        <v>8</v>
      </c>
      <c r="N2" s="41"/>
      <c r="O2" s="41"/>
      <c r="P2" s="41"/>
      <c r="Q2" s="41"/>
      <c r="R2" s="42"/>
      <c r="S2" s="45" t="s">
        <v>9</v>
      </c>
      <c r="T2" s="46"/>
      <c r="U2" s="46"/>
      <c r="V2" s="35" t="s">
        <v>10</v>
      </c>
    </row>
    <row r="3" s="32" customFormat="1" ht="24" spans="1:22">
      <c r="A3" s="9"/>
      <c r="B3" s="9"/>
      <c r="C3" s="9"/>
      <c r="D3" s="9"/>
      <c r="E3" s="9"/>
      <c r="F3" s="9"/>
      <c r="G3" s="9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9" t="s">
        <v>16</v>
      </c>
      <c r="M3" s="10" t="s">
        <v>11</v>
      </c>
      <c r="N3" s="10" t="s">
        <v>12</v>
      </c>
      <c r="O3" s="10" t="s">
        <v>13</v>
      </c>
      <c r="P3" s="10" t="s">
        <v>14</v>
      </c>
      <c r="Q3" s="10" t="s">
        <v>15</v>
      </c>
      <c r="R3" s="9" t="s">
        <v>16</v>
      </c>
      <c r="S3" s="26" t="s">
        <v>17</v>
      </c>
      <c r="T3" s="26" t="s">
        <v>18</v>
      </c>
      <c r="U3" s="26" t="s">
        <v>19</v>
      </c>
      <c r="V3" s="9"/>
    </row>
    <row r="4" s="32" customFormat="1" ht="39" customHeight="1" spans="1:22">
      <c r="A4" s="23">
        <v>1</v>
      </c>
      <c r="B4" s="23" t="s">
        <v>63</v>
      </c>
      <c r="C4" s="71" t="s">
        <v>64</v>
      </c>
      <c r="D4" s="89" t="s">
        <v>65</v>
      </c>
      <c r="E4" s="26" t="s">
        <v>66</v>
      </c>
      <c r="F4" s="9">
        <v>3</v>
      </c>
      <c r="G4" s="15">
        <f>SUM(H4:L4)</f>
        <v>2639.79</v>
      </c>
      <c r="H4" s="14">
        <v>1596</v>
      </c>
      <c r="I4" s="23">
        <v>19.29</v>
      </c>
      <c r="J4" s="14">
        <v>6.03</v>
      </c>
      <c r="K4" s="23">
        <v>76.02</v>
      </c>
      <c r="L4" s="23">
        <v>942.45</v>
      </c>
      <c r="M4" s="15">
        <f>SUM(N4:R4)</f>
        <v>2639.79</v>
      </c>
      <c r="N4" s="14">
        <v>1596</v>
      </c>
      <c r="O4" s="23">
        <v>19.29</v>
      </c>
      <c r="P4" s="14">
        <v>6.03</v>
      </c>
      <c r="Q4" s="23">
        <v>76.02</v>
      </c>
      <c r="R4" s="23">
        <v>942.45</v>
      </c>
      <c r="S4" s="23">
        <v>1410</v>
      </c>
      <c r="T4" s="9">
        <v>3</v>
      </c>
      <c r="U4" s="23">
        <f>S4*T4</f>
        <v>4230</v>
      </c>
      <c r="V4" s="23"/>
    </row>
    <row r="5" s="32" customFormat="1" ht="39" customHeight="1" spans="1:22">
      <c r="A5" s="23">
        <v>2</v>
      </c>
      <c r="B5" s="23" t="s">
        <v>67</v>
      </c>
      <c r="C5" s="71" t="s">
        <v>68</v>
      </c>
      <c r="D5" s="89" t="s">
        <v>69</v>
      </c>
      <c r="E5" s="26" t="s">
        <v>66</v>
      </c>
      <c r="F5" s="9">
        <v>3</v>
      </c>
      <c r="G5" s="15">
        <f>SUM(H5:L5)</f>
        <v>2639.79</v>
      </c>
      <c r="H5" s="14">
        <v>1596</v>
      </c>
      <c r="I5" s="23">
        <v>19.29</v>
      </c>
      <c r="J5" s="14">
        <v>6.03</v>
      </c>
      <c r="K5" s="23">
        <v>76.02</v>
      </c>
      <c r="L5" s="23">
        <v>942.45</v>
      </c>
      <c r="M5" s="15">
        <f>SUM(N5:R5)</f>
        <v>2639.79</v>
      </c>
      <c r="N5" s="14">
        <v>1596</v>
      </c>
      <c r="O5" s="23">
        <v>19.29</v>
      </c>
      <c r="P5" s="14">
        <v>6.03</v>
      </c>
      <c r="Q5" s="23">
        <v>76.02</v>
      </c>
      <c r="R5" s="23">
        <v>942.45</v>
      </c>
      <c r="S5" s="23">
        <v>1410</v>
      </c>
      <c r="T5" s="9">
        <v>3</v>
      </c>
      <c r="U5" s="23">
        <f>S5*T5</f>
        <v>4230</v>
      </c>
      <c r="V5" s="23"/>
    </row>
    <row r="6" s="32" customFormat="1" ht="28" customHeight="1" spans="1:22">
      <c r="A6" s="26" t="s">
        <v>36</v>
      </c>
      <c r="B6" s="26"/>
      <c r="C6" s="26"/>
      <c r="D6" s="26"/>
      <c r="E6" s="26"/>
      <c r="F6" s="26"/>
      <c r="G6" s="38">
        <f t="shared" ref="G6:R6" si="0">SUM(G4:G5)</f>
        <v>5279.58</v>
      </c>
      <c r="H6" s="43">
        <f t="shared" si="0"/>
        <v>3192</v>
      </c>
      <c r="I6" s="43">
        <f t="shared" si="0"/>
        <v>38.58</v>
      </c>
      <c r="J6" s="43">
        <f t="shared" si="0"/>
        <v>12.06</v>
      </c>
      <c r="K6" s="43">
        <f t="shared" si="0"/>
        <v>152.04</v>
      </c>
      <c r="L6" s="43">
        <f t="shared" si="0"/>
        <v>1884.9</v>
      </c>
      <c r="M6" s="38">
        <f t="shared" si="0"/>
        <v>5279.58</v>
      </c>
      <c r="N6" s="43">
        <f t="shared" si="0"/>
        <v>3192</v>
      </c>
      <c r="O6" s="43">
        <f t="shared" si="0"/>
        <v>38.58</v>
      </c>
      <c r="P6" s="43">
        <f t="shared" si="0"/>
        <v>12.06</v>
      </c>
      <c r="Q6" s="43">
        <f t="shared" si="0"/>
        <v>152.04</v>
      </c>
      <c r="R6" s="43">
        <f t="shared" si="0"/>
        <v>1884.9</v>
      </c>
      <c r="S6" s="38"/>
      <c r="T6" s="38"/>
      <c r="U6" s="38">
        <f>SUM(U4:U5)</f>
        <v>8460</v>
      </c>
      <c r="V6" s="26"/>
    </row>
    <row r="7" s="32" customFormat="1" ht="24" customHeight="1" spans="1:18">
      <c r="A7" s="39" t="s">
        <v>37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8" s="31" customFormat="1" spans="4:4">
      <c r="D8" s="40"/>
    </row>
  </sheetData>
  <mergeCells count="13">
    <mergeCell ref="A1:U1"/>
    <mergeCell ref="G2:L2"/>
    <mergeCell ref="M2:R2"/>
    <mergeCell ref="S2:U2"/>
    <mergeCell ref="A6:F6"/>
    <mergeCell ref="A7:V7"/>
    <mergeCell ref="A2:A3"/>
    <mergeCell ref="B2:B3"/>
    <mergeCell ref="C2:C3"/>
    <mergeCell ref="D2:D3"/>
    <mergeCell ref="E2:E3"/>
    <mergeCell ref="F2:F3"/>
    <mergeCell ref="V2:V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topLeftCell="D1" workbookViewId="0">
      <selection activeCell="U5" sqref="U5"/>
    </sheetView>
  </sheetViews>
  <sheetFormatPr defaultColWidth="9" defaultRowHeight="14.25"/>
  <cols>
    <col min="1" max="1" width="4" style="31" customWidth="1"/>
    <col min="2" max="2" width="5.625" style="31" customWidth="1"/>
    <col min="3" max="3" width="17" style="31" customWidth="1"/>
    <col min="4" max="4" width="14.75" style="31" customWidth="1"/>
    <col min="5" max="5" width="10.75" style="31" customWidth="1"/>
    <col min="6" max="6" width="5.75" style="31" customWidth="1"/>
    <col min="7" max="7" width="9.625" style="31" customWidth="1"/>
    <col min="8" max="8" width="10.125" style="69" customWidth="1"/>
    <col min="9" max="9" width="8.375" style="69" customWidth="1"/>
    <col min="10" max="10" width="10" style="69" customWidth="1"/>
    <col min="11" max="11" width="7.5" style="69" customWidth="1"/>
    <col min="12" max="12" width="9.375" style="69" customWidth="1"/>
    <col min="13" max="13" width="11.375" style="69" customWidth="1"/>
    <col min="14" max="14" width="10" style="31" customWidth="1"/>
    <col min="15" max="15" width="10.5" style="31" customWidth="1"/>
    <col min="16" max="16" width="9.625" style="31" customWidth="1"/>
    <col min="17" max="17" width="7.625" style="31" customWidth="1"/>
    <col min="18" max="18" width="8.375" style="31" customWidth="1"/>
    <col min="19" max="19" width="7.375" style="31" customWidth="1"/>
    <col min="20" max="20" width="6.875" style="31" customWidth="1"/>
    <col min="21" max="21" width="12.3583333333333" style="31" customWidth="1"/>
    <col min="22" max="22" width="3.25" style="31" customWidth="1"/>
    <col min="23" max="16383" width="9" style="31"/>
    <col min="16384" max="16384" width="9" style="84"/>
  </cols>
  <sheetData>
    <row r="1" s="31" customFormat="1" ht="39" customHeight="1" spans="1:2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="32" customFormat="1" ht="16" customHeight="1" spans="1:22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  <c r="G2" s="36" t="s">
        <v>7</v>
      </c>
      <c r="H2" s="41"/>
      <c r="I2" s="41"/>
      <c r="J2" s="41"/>
      <c r="K2" s="41"/>
      <c r="L2" s="42"/>
      <c r="M2" s="36" t="s">
        <v>8</v>
      </c>
      <c r="N2" s="41"/>
      <c r="O2" s="41"/>
      <c r="P2" s="41"/>
      <c r="Q2" s="41"/>
      <c r="R2" s="42"/>
      <c r="S2" s="45" t="s">
        <v>9</v>
      </c>
      <c r="T2" s="46"/>
      <c r="U2" s="46"/>
      <c r="V2" s="35" t="s">
        <v>10</v>
      </c>
    </row>
    <row r="3" s="32" customFormat="1" ht="21" customHeight="1" spans="1:22">
      <c r="A3" s="9"/>
      <c r="B3" s="9"/>
      <c r="C3" s="9"/>
      <c r="D3" s="9"/>
      <c r="E3" s="9"/>
      <c r="F3" s="9"/>
      <c r="G3" s="9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9" t="s">
        <v>16</v>
      </c>
      <c r="M3" s="10" t="s">
        <v>11</v>
      </c>
      <c r="N3" s="10" t="s">
        <v>12</v>
      </c>
      <c r="O3" s="10" t="s">
        <v>13</v>
      </c>
      <c r="P3" s="10" t="s">
        <v>14</v>
      </c>
      <c r="Q3" s="10" t="s">
        <v>15</v>
      </c>
      <c r="R3" s="9" t="s">
        <v>16</v>
      </c>
      <c r="S3" s="26" t="s">
        <v>17</v>
      </c>
      <c r="T3" s="26" t="s">
        <v>18</v>
      </c>
      <c r="U3" s="26" t="s">
        <v>19</v>
      </c>
      <c r="V3" s="9"/>
    </row>
    <row r="4" s="32" customFormat="1" ht="45" customHeight="1" spans="1:22">
      <c r="A4" s="9">
        <v>1</v>
      </c>
      <c r="B4" s="9" t="s">
        <v>70</v>
      </c>
      <c r="C4" s="71" t="s">
        <v>71</v>
      </c>
      <c r="D4" s="71" t="s">
        <v>72</v>
      </c>
      <c r="E4" s="72" t="s">
        <v>73</v>
      </c>
      <c r="F4" s="23">
        <v>3</v>
      </c>
      <c r="G4" s="23">
        <f>SUM(H4:L4)</f>
        <v>2634.07</v>
      </c>
      <c r="H4" s="14">
        <v>1596</v>
      </c>
      <c r="I4" s="23">
        <v>15.1</v>
      </c>
      <c r="J4" s="14">
        <v>4.5</v>
      </c>
      <c r="K4" s="23">
        <v>0</v>
      </c>
      <c r="L4" s="23">
        <v>1018.47</v>
      </c>
      <c r="M4" s="23">
        <f>SUM(N4:R4)</f>
        <v>2634.07</v>
      </c>
      <c r="N4" s="14">
        <v>1596</v>
      </c>
      <c r="O4" s="23">
        <v>15.1</v>
      </c>
      <c r="P4" s="14">
        <v>4.5</v>
      </c>
      <c r="Q4" s="23">
        <v>0</v>
      </c>
      <c r="R4" s="23">
        <v>1018.47</v>
      </c>
      <c r="S4" s="9">
        <v>1410</v>
      </c>
      <c r="T4" s="9">
        <v>3</v>
      </c>
      <c r="U4" s="23">
        <f>1410*2+1720</f>
        <v>4540</v>
      </c>
      <c r="V4" s="9"/>
    </row>
    <row r="5" s="32" customFormat="1" ht="45" customHeight="1" spans="1:22">
      <c r="A5" s="9">
        <v>2</v>
      </c>
      <c r="B5" s="9" t="s">
        <v>74</v>
      </c>
      <c r="C5" s="71" t="s">
        <v>75</v>
      </c>
      <c r="D5" s="71" t="s">
        <v>76</v>
      </c>
      <c r="E5" s="72" t="s">
        <v>73</v>
      </c>
      <c r="F5" s="23">
        <v>3</v>
      </c>
      <c r="G5" s="23">
        <f>SUM(H5:L5)</f>
        <v>2634.07</v>
      </c>
      <c r="H5" s="14">
        <v>1596</v>
      </c>
      <c r="I5" s="23">
        <v>15.1</v>
      </c>
      <c r="J5" s="14">
        <v>4.5</v>
      </c>
      <c r="K5" s="23">
        <v>0</v>
      </c>
      <c r="L5" s="23">
        <v>1018.47</v>
      </c>
      <c r="M5" s="23">
        <f>SUM(N5:R5)</f>
        <v>2634.07</v>
      </c>
      <c r="N5" s="14">
        <v>1596</v>
      </c>
      <c r="O5" s="23">
        <v>15.1</v>
      </c>
      <c r="P5" s="14">
        <v>4.5</v>
      </c>
      <c r="Q5" s="23">
        <v>0</v>
      </c>
      <c r="R5" s="23">
        <v>1018.47</v>
      </c>
      <c r="S5" s="9">
        <v>1410</v>
      </c>
      <c r="T5" s="9">
        <v>3</v>
      </c>
      <c r="U5" s="23">
        <f>1410*2+1720</f>
        <v>4540</v>
      </c>
      <c r="V5" s="9"/>
    </row>
    <row r="6" s="32" customFormat="1" ht="45" customHeight="1" spans="1:22">
      <c r="A6" s="9">
        <v>3</v>
      </c>
      <c r="B6" s="9" t="s">
        <v>77</v>
      </c>
      <c r="C6" s="71" t="s">
        <v>78</v>
      </c>
      <c r="D6" s="71" t="s">
        <v>79</v>
      </c>
      <c r="E6" s="72" t="s">
        <v>73</v>
      </c>
      <c r="F6" s="23">
        <v>3</v>
      </c>
      <c r="G6" s="23">
        <f t="shared" ref="G6:G24" si="0">SUM(H6:L6)</f>
        <v>2634.07</v>
      </c>
      <c r="H6" s="14">
        <v>1596</v>
      </c>
      <c r="I6" s="23">
        <v>15.1</v>
      </c>
      <c r="J6" s="14">
        <v>4.5</v>
      </c>
      <c r="K6" s="23">
        <v>0</v>
      </c>
      <c r="L6" s="23">
        <v>1018.47</v>
      </c>
      <c r="M6" s="23">
        <f t="shared" ref="M6:M24" si="1">SUM(N6:R6)</f>
        <v>2634.07</v>
      </c>
      <c r="N6" s="14">
        <v>1596</v>
      </c>
      <c r="O6" s="23">
        <v>15.1</v>
      </c>
      <c r="P6" s="14">
        <v>4.5</v>
      </c>
      <c r="Q6" s="23">
        <v>0</v>
      </c>
      <c r="R6" s="23">
        <v>1018.47</v>
      </c>
      <c r="S6" s="9">
        <v>1410</v>
      </c>
      <c r="T6" s="9">
        <v>3</v>
      </c>
      <c r="U6" s="23">
        <f t="shared" ref="U6:U13" si="2">1410*2+1720</f>
        <v>4540</v>
      </c>
      <c r="V6" s="9"/>
    </row>
    <row r="7" s="32" customFormat="1" ht="45" customHeight="1" spans="1:22">
      <c r="A7" s="9">
        <v>4</v>
      </c>
      <c r="B7" s="9" t="s">
        <v>80</v>
      </c>
      <c r="C7" s="71" t="s">
        <v>81</v>
      </c>
      <c r="D7" s="71" t="s">
        <v>82</v>
      </c>
      <c r="E7" s="72" t="s">
        <v>73</v>
      </c>
      <c r="F7" s="23">
        <v>3</v>
      </c>
      <c r="G7" s="23">
        <f t="shared" si="0"/>
        <v>2634.07</v>
      </c>
      <c r="H7" s="14">
        <v>1596</v>
      </c>
      <c r="I7" s="23">
        <v>15.1</v>
      </c>
      <c r="J7" s="14">
        <v>4.5</v>
      </c>
      <c r="K7" s="23">
        <v>0</v>
      </c>
      <c r="L7" s="23">
        <v>1018.47</v>
      </c>
      <c r="M7" s="23">
        <f t="shared" si="1"/>
        <v>2634.07</v>
      </c>
      <c r="N7" s="14">
        <v>1596</v>
      </c>
      <c r="O7" s="23">
        <v>15.1</v>
      </c>
      <c r="P7" s="14">
        <v>4.5</v>
      </c>
      <c r="Q7" s="23">
        <v>0</v>
      </c>
      <c r="R7" s="23">
        <v>1018.47</v>
      </c>
      <c r="S7" s="9">
        <v>1410</v>
      </c>
      <c r="T7" s="9">
        <v>3</v>
      </c>
      <c r="U7" s="23">
        <f t="shared" si="2"/>
        <v>4540</v>
      </c>
      <c r="V7" s="9"/>
    </row>
    <row r="8" s="32" customFormat="1" ht="45" customHeight="1" spans="1:22">
      <c r="A8" s="9">
        <v>5</v>
      </c>
      <c r="B8" s="9" t="s">
        <v>83</v>
      </c>
      <c r="C8" s="71" t="s">
        <v>84</v>
      </c>
      <c r="D8" s="71" t="s">
        <v>85</v>
      </c>
      <c r="E8" s="72" t="s">
        <v>73</v>
      </c>
      <c r="F8" s="23">
        <v>3</v>
      </c>
      <c r="G8" s="23">
        <f t="shared" si="0"/>
        <v>877.79</v>
      </c>
      <c r="H8" s="14">
        <v>532</v>
      </c>
      <c r="I8" s="23">
        <v>4.8</v>
      </c>
      <c r="J8" s="14">
        <v>1.5</v>
      </c>
      <c r="K8" s="23">
        <v>0</v>
      </c>
      <c r="L8" s="23">
        <v>339.49</v>
      </c>
      <c r="M8" s="23">
        <f t="shared" si="1"/>
        <v>877.79</v>
      </c>
      <c r="N8" s="14">
        <v>532</v>
      </c>
      <c r="O8" s="23">
        <v>4.8</v>
      </c>
      <c r="P8" s="14">
        <v>1.5</v>
      </c>
      <c r="Q8" s="23">
        <v>0</v>
      </c>
      <c r="R8" s="23">
        <v>339.49</v>
      </c>
      <c r="S8" s="9">
        <v>1410</v>
      </c>
      <c r="T8" s="9">
        <v>1</v>
      </c>
      <c r="U8" s="9">
        <v>1410</v>
      </c>
      <c r="V8" s="9"/>
    </row>
    <row r="9" s="32" customFormat="1" ht="45" customHeight="1" spans="1:22">
      <c r="A9" s="9">
        <v>6</v>
      </c>
      <c r="B9" s="9" t="s">
        <v>86</v>
      </c>
      <c r="C9" s="71" t="s">
        <v>87</v>
      </c>
      <c r="D9" s="71" t="s">
        <v>88</v>
      </c>
      <c r="E9" s="72" t="s">
        <v>73</v>
      </c>
      <c r="F9" s="23">
        <v>3</v>
      </c>
      <c r="G9" s="23">
        <f t="shared" si="0"/>
        <v>2634.07</v>
      </c>
      <c r="H9" s="14">
        <v>1596</v>
      </c>
      <c r="I9" s="23">
        <v>15.1</v>
      </c>
      <c r="J9" s="14">
        <v>4.5</v>
      </c>
      <c r="K9" s="23">
        <v>0</v>
      </c>
      <c r="L9" s="23">
        <v>1018.47</v>
      </c>
      <c r="M9" s="23">
        <f t="shared" si="1"/>
        <v>2634.07</v>
      </c>
      <c r="N9" s="14">
        <v>1596</v>
      </c>
      <c r="O9" s="23">
        <v>15.1</v>
      </c>
      <c r="P9" s="14">
        <v>4.5</v>
      </c>
      <c r="Q9" s="23">
        <v>0</v>
      </c>
      <c r="R9" s="23">
        <v>1018.47</v>
      </c>
      <c r="S9" s="9">
        <v>1410</v>
      </c>
      <c r="T9" s="9">
        <v>3</v>
      </c>
      <c r="U9" s="23">
        <f t="shared" si="2"/>
        <v>4540</v>
      </c>
      <c r="V9" s="9"/>
    </row>
    <row r="10" s="32" customFormat="1" ht="45" customHeight="1" spans="1:22">
      <c r="A10" s="9">
        <v>7</v>
      </c>
      <c r="B10" s="9" t="s">
        <v>89</v>
      </c>
      <c r="C10" s="71" t="s">
        <v>90</v>
      </c>
      <c r="D10" s="71" t="s">
        <v>91</v>
      </c>
      <c r="E10" s="72" t="s">
        <v>73</v>
      </c>
      <c r="F10" s="23">
        <v>2</v>
      </c>
      <c r="G10" s="23">
        <f t="shared" si="0"/>
        <v>2634.07</v>
      </c>
      <c r="H10" s="14">
        <v>1596</v>
      </c>
      <c r="I10" s="23">
        <v>15.1</v>
      </c>
      <c r="J10" s="14">
        <v>4.5</v>
      </c>
      <c r="K10" s="23">
        <v>0</v>
      </c>
      <c r="L10" s="23">
        <v>1018.47</v>
      </c>
      <c r="M10" s="23">
        <f t="shared" si="1"/>
        <v>2634.07</v>
      </c>
      <c r="N10" s="14">
        <v>1596</v>
      </c>
      <c r="O10" s="23">
        <v>15.1</v>
      </c>
      <c r="P10" s="14">
        <v>4.5</v>
      </c>
      <c r="Q10" s="23">
        <v>0</v>
      </c>
      <c r="R10" s="23">
        <v>1018.47</v>
      </c>
      <c r="S10" s="9">
        <v>1410</v>
      </c>
      <c r="T10" s="9">
        <v>3</v>
      </c>
      <c r="U10" s="23">
        <f t="shared" si="2"/>
        <v>4540</v>
      </c>
      <c r="V10" s="9"/>
    </row>
    <row r="11" s="32" customFormat="1" ht="45" customHeight="1" spans="1:22">
      <c r="A11" s="9">
        <v>8</v>
      </c>
      <c r="B11" s="9" t="s">
        <v>92</v>
      </c>
      <c r="C11" s="71" t="s">
        <v>93</v>
      </c>
      <c r="D11" s="71" t="s">
        <v>94</v>
      </c>
      <c r="E11" s="72" t="s">
        <v>73</v>
      </c>
      <c r="F11" s="23">
        <v>3</v>
      </c>
      <c r="G11" s="23">
        <f t="shared" si="0"/>
        <v>2634.07</v>
      </c>
      <c r="H11" s="14">
        <v>1596</v>
      </c>
      <c r="I11" s="23">
        <v>15.1</v>
      </c>
      <c r="J11" s="14">
        <v>4.5</v>
      </c>
      <c r="K11" s="23">
        <v>0</v>
      </c>
      <c r="L11" s="23">
        <v>1018.47</v>
      </c>
      <c r="M11" s="23">
        <f t="shared" si="1"/>
        <v>2634.07</v>
      </c>
      <c r="N11" s="14">
        <v>1596</v>
      </c>
      <c r="O11" s="23">
        <v>15.1</v>
      </c>
      <c r="P11" s="14">
        <v>4.5</v>
      </c>
      <c r="Q11" s="23">
        <v>0</v>
      </c>
      <c r="R11" s="23">
        <v>1018.47</v>
      </c>
      <c r="S11" s="9">
        <v>1410</v>
      </c>
      <c r="T11" s="9">
        <v>3</v>
      </c>
      <c r="U11" s="23">
        <f t="shared" si="2"/>
        <v>4540</v>
      </c>
      <c r="V11" s="9"/>
    </row>
    <row r="12" s="32" customFormat="1" ht="45" customHeight="1" spans="1:22">
      <c r="A12" s="9">
        <v>9</v>
      </c>
      <c r="B12" s="9" t="s">
        <v>95</v>
      </c>
      <c r="C12" s="71" t="s">
        <v>96</v>
      </c>
      <c r="D12" s="71" t="s">
        <v>97</v>
      </c>
      <c r="E12" s="72" t="s">
        <v>73</v>
      </c>
      <c r="F12" s="23">
        <v>3</v>
      </c>
      <c r="G12" s="23">
        <f t="shared" si="0"/>
        <v>2634.07</v>
      </c>
      <c r="H12" s="14">
        <v>1596</v>
      </c>
      <c r="I12" s="23">
        <v>15.1</v>
      </c>
      <c r="J12" s="14">
        <v>4.5</v>
      </c>
      <c r="K12" s="23">
        <v>0</v>
      </c>
      <c r="L12" s="23">
        <v>1018.47</v>
      </c>
      <c r="M12" s="23">
        <f t="shared" si="1"/>
        <v>2634.07</v>
      </c>
      <c r="N12" s="14">
        <v>1596</v>
      </c>
      <c r="O12" s="23">
        <v>15.1</v>
      </c>
      <c r="P12" s="14">
        <v>4.5</v>
      </c>
      <c r="Q12" s="23">
        <v>0</v>
      </c>
      <c r="R12" s="23">
        <v>1018.47</v>
      </c>
      <c r="S12" s="9">
        <v>1410</v>
      </c>
      <c r="T12" s="9">
        <v>3</v>
      </c>
      <c r="U12" s="23">
        <f t="shared" si="2"/>
        <v>4540</v>
      </c>
      <c r="V12" s="9"/>
    </row>
    <row r="13" s="32" customFormat="1" ht="45" customHeight="1" spans="1:22">
      <c r="A13" s="9">
        <v>10</v>
      </c>
      <c r="B13" s="9" t="s">
        <v>98</v>
      </c>
      <c r="C13" s="71" t="s">
        <v>99</v>
      </c>
      <c r="D13" s="71" t="s">
        <v>100</v>
      </c>
      <c r="E13" s="72" t="s">
        <v>101</v>
      </c>
      <c r="F13" s="23">
        <v>3</v>
      </c>
      <c r="G13" s="23">
        <f t="shared" si="0"/>
        <v>2634.07</v>
      </c>
      <c r="H13" s="14">
        <v>1596</v>
      </c>
      <c r="I13" s="23">
        <v>15.1</v>
      </c>
      <c r="J13" s="14">
        <v>4.5</v>
      </c>
      <c r="K13" s="23">
        <v>0</v>
      </c>
      <c r="L13" s="23">
        <v>1018.47</v>
      </c>
      <c r="M13" s="23">
        <f t="shared" si="1"/>
        <v>2634.07</v>
      </c>
      <c r="N13" s="14">
        <v>1596</v>
      </c>
      <c r="O13" s="23">
        <v>15.1</v>
      </c>
      <c r="P13" s="14">
        <v>4.5</v>
      </c>
      <c r="Q13" s="23">
        <v>0</v>
      </c>
      <c r="R13" s="23">
        <v>1018.47</v>
      </c>
      <c r="S13" s="9">
        <v>1410</v>
      </c>
      <c r="T13" s="9">
        <v>3</v>
      </c>
      <c r="U13" s="23">
        <f t="shared" si="2"/>
        <v>4540</v>
      </c>
      <c r="V13" s="9"/>
    </row>
    <row r="14" s="32" customFormat="1" ht="45" customHeight="1" spans="1:22">
      <c r="A14" s="9">
        <v>11</v>
      </c>
      <c r="B14" s="9" t="s">
        <v>102</v>
      </c>
      <c r="C14" s="71" t="s">
        <v>103</v>
      </c>
      <c r="D14" s="71" t="s">
        <v>104</v>
      </c>
      <c r="E14" s="72" t="s">
        <v>105</v>
      </c>
      <c r="F14" s="23">
        <v>3</v>
      </c>
      <c r="G14" s="23">
        <f t="shared" si="0"/>
        <v>2634.07</v>
      </c>
      <c r="H14" s="14">
        <v>1596</v>
      </c>
      <c r="I14" s="23">
        <v>15.1</v>
      </c>
      <c r="J14" s="14">
        <v>4.5</v>
      </c>
      <c r="K14" s="23">
        <v>0</v>
      </c>
      <c r="L14" s="23">
        <v>1018.47</v>
      </c>
      <c r="M14" s="23">
        <f t="shared" si="1"/>
        <v>2634.07</v>
      </c>
      <c r="N14" s="14">
        <v>1596</v>
      </c>
      <c r="O14" s="23">
        <v>15.1</v>
      </c>
      <c r="P14" s="14">
        <v>4.5</v>
      </c>
      <c r="Q14" s="23">
        <v>0</v>
      </c>
      <c r="R14" s="23">
        <v>1018.47</v>
      </c>
      <c r="S14" s="9">
        <v>1410</v>
      </c>
      <c r="T14" s="9">
        <v>3</v>
      </c>
      <c r="U14" s="23">
        <f t="shared" ref="U14:U25" si="3">1410*2+1720</f>
        <v>4540</v>
      </c>
      <c r="V14" s="9"/>
    </row>
    <row r="15" s="32" customFormat="1" ht="45" customHeight="1" spans="1:22">
      <c r="A15" s="9">
        <v>12</v>
      </c>
      <c r="B15" s="9" t="s">
        <v>106</v>
      </c>
      <c r="C15" s="71" t="s">
        <v>107</v>
      </c>
      <c r="D15" s="71" t="s">
        <v>108</v>
      </c>
      <c r="E15" s="72" t="s">
        <v>105</v>
      </c>
      <c r="F15" s="23">
        <v>3</v>
      </c>
      <c r="G15" s="23">
        <f t="shared" si="0"/>
        <v>2634.07</v>
      </c>
      <c r="H15" s="14">
        <v>1596</v>
      </c>
      <c r="I15" s="23">
        <v>15.1</v>
      </c>
      <c r="J15" s="14">
        <v>4.5</v>
      </c>
      <c r="K15" s="23">
        <v>0</v>
      </c>
      <c r="L15" s="23">
        <v>1018.47</v>
      </c>
      <c r="M15" s="23">
        <f t="shared" si="1"/>
        <v>2634.07</v>
      </c>
      <c r="N15" s="14">
        <v>1596</v>
      </c>
      <c r="O15" s="23">
        <v>15.1</v>
      </c>
      <c r="P15" s="14">
        <v>4.5</v>
      </c>
      <c r="Q15" s="23">
        <v>0</v>
      </c>
      <c r="R15" s="23">
        <v>1018.47</v>
      </c>
      <c r="S15" s="9">
        <v>1410</v>
      </c>
      <c r="T15" s="9">
        <v>3</v>
      </c>
      <c r="U15" s="23">
        <f t="shared" si="3"/>
        <v>4540</v>
      </c>
      <c r="V15" s="9"/>
    </row>
    <row r="16" s="32" customFormat="1" ht="45" customHeight="1" spans="1:22">
      <c r="A16" s="9">
        <v>13</v>
      </c>
      <c r="B16" s="9" t="s">
        <v>109</v>
      </c>
      <c r="C16" s="71" t="s">
        <v>110</v>
      </c>
      <c r="D16" s="71" t="s">
        <v>111</v>
      </c>
      <c r="E16" s="72" t="s">
        <v>105</v>
      </c>
      <c r="F16" s="23">
        <v>3</v>
      </c>
      <c r="G16" s="23">
        <f t="shared" si="0"/>
        <v>2634.07</v>
      </c>
      <c r="H16" s="14">
        <v>1596</v>
      </c>
      <c r="I16" s="23">
        <v>15.1</v>
      </c>
      <c r="J16" s="14">
        <v>4.5</v>
      </c>
      <c r="K16" s="23">
        <v>0</v>
      </c>
      <c r="L16" s="23">
        <v>1018.47</v>
      </c>
      <c r="M16" s="23">
        <f t="shared" si="1"/>
        <v>2634.07</v>
      </c>
      <c r="N16" s="14">
        <v>1596</v>
      </c>
      <c r="O16" s="23">
        <v>15.1</v>
      </c>
      <c r="P16" s="14">
        <v>4.5</v>
      </c>
      <c r="Q16" s="23">
        <v>0</v>
      </c>
      <c r="R16" s="23">
        <v>1018.47</v>
      </c>
      <c r="S16" s="9">
        <v>1410</v>
      </c>
      <c r="T16" s="9">
        <v>3</v>
      </c>
      <c r="U16" s="23">
        <f t="shared" si="3"/>
        <v>4540</v>
      </c>
      <c r="V16" s="9"/>
    </row>
    <row r="17" s="32" customFormat="1" ht="45" customHeight="1" spans="1:22">
      <c r="A17" s="9">
        <v>14</v>
      </c>
      <c r="B17" s="9" t="s">
        <v>112</v>
      </c>
      <c r="C17" s="71" t="s">
        <v>113</v>
      </c>
      <c r="D17" s="71" t="s">
        <v>114</v>
      </c>
      <c r="E17" s="72" t="s">
        <v>115</v>
      </c>
      <c r="F17" s="23">
        <v>3</v>
      </c>
      <c r="G17" s="23">
        <f t="shared" si="0"/>
        <v>2634.07</v>
      </c>
      <c r="H17" s="14">
        <v>1596</v>
      </c>
      <c r="I17" s="23">
        <v>15.1</v>
      </c>
      <c r="J17" s="14">
        <v>4.5</v>
      </c>
      <c r="K17" s="23">
        <v>0</v>
      </c>
      <c r="L17" s="23">
        <v>1018.47</v>
      </c>
      <c r="M17" s="23">
        <f t="shared" si="1"/>
        <v>2634.07</v>
      </c>
      <c r="N17" s="14">
        <v>1596</v>
      </c>
      <c r="O17" s="23">
        <v>15.1</v>
      </c>
      <c r="P17" s="14">
        <v>4.5</v>
      </c>
      <c r="Q17" s="23">
        <v>0</v>
      </c>
      <c r="R17" s="23">
        <v>1018.47</v>
      </c>
      <c r="S17" s="9">
        <v>1410</v>
      </c>
      <c r="T17" s="9">
        <v>3</v>
      </c>
      <c r="U17" s="23">
        <f t="shared" si="3"/>
        <v>4540</v>
      </c>
      <c r="V17" s="9"/>
    </row>
    <row r="18" s="32" customFormat="1" ht="45" customHeight="1" spans="1:22">
      <c r="A18" s="9">
        <v>15</v>
      </c>
      <c r="B18" s="9" t="s">
        <v>116</v>
      </c>
      <c r="C18" s="71" t="s">
        <v>117</v>
      </c>
      <c r="D18" s="71" t="s">
        <v>118</v>
      </c>
      <c r="E18" s="72" t="s">
        <v>115</v>
      </c>
      <c r="F18" s="23">
        <v>3</v>
      </c>
      <c r="G18" s="23">
        <f t="shared" si="0"/>
        <v>2634.07</v>
      </c>
      <c r="H18" s="14">
        <v>1596</v>
      </c>
      <c r="I18" s="23">
        <v>15.1</v>
      </c>
      <c r="J18" s="14">
        <v>4.5</v>
      </c>
      <c r="K18" s="23">
        <v>0</v>
      </c>
      <c r="L18" s="23">
        <v>1018.47</v>
      </c>
      <c r="M18" s="23">
        <f t="shared" si="1"/>
        <v>2634.07</v>
      </c>
      <c r="N18" s="14">
        <v>1596</v>
      </c>
      <c r="O18" s="23">
        <v>15.1</v>
      </c>
      <c r="P18" s="14">
        <v>4.5</v>
      </c>
      <c r="Q18" s="23">
        <v>0</v>
      </c>
      <c r="R18" s="23">
        <v>1018.47</v>
      </c>
      <c r="S18" s="9">
        <v>1410</v>
      </c>
      <c r="T18" s="9">
        <v>3</v>
      </c>
      <c r="U18" s="23">
        <f t="shared" si="3"/>
        <v>4540</v>
      </c>
      <c r="V18" s="9"/>
    </row>
    <row r="19" s="32" customFormat="1" ht="45" customHeight="1" spans="1:22">
      <c r="A19" s="9">
        <v>16</v>
      </c>
      <c r="B19" s="9" t="s">
        <v>119</v>
      </c>
      <c r="C19" s="71" t="s">
        <v>120</v>
      </c>
      <c r="D19" s="71" t="s">
        <v>121</v>
      </c>
      <c r="E19" s="72" t="s">
        <v>122</v>
      </c>
      <c r="F19" s="23">
        <v>3</v>
      </c>
      <c r="G19" s="23">
        <f t="shared" si="0"/>
        <v>2634.07</v>
      </c>
      <c r="H19" s="14">
        <v>1596</v>
      </c>
      <c r="I19" s="23">
        <v>15.1</v>
      </c>
      <c r="J19" s="14">
        <v>4.5</v>
      </c>
      <c r="K19" s="23">
        <v>0</v>
      </c>
      <c r="L19" s="23">
        <v>1018.47</v>
      </c>
      <c r="M19" s="23">
        <f t="shared" si="1"/>
        <v>2634.07</v>
      </c>
      <c r="N19" s="14">
        <v>1596</v>
      </c>
      <c r="O19" s="23">
        <v>15.1</v>
      </c>
      <c r="P19" s="14">
        <v>4.5</v>
      </c>
      <c r="Q19" s="23">
        <v>0</v>
      </c>
      <c r="R19" s="23">
        <v>1018.47</v>
      </c>
      <c r="S19" s="9">
        <v>1410</v>
      </c>
      <c r="T19" s="9">
        <v>3</v>
      </c>
      <c r="U19" s="23">
        <f t="shared" si="3"/>
        <v>4540</v>
      </c>
      <c r="V19" s="9"/>
    </row>
    <row r="20" s="32" customFormat="1" ht="45" customHeight="1" spans="1:22">
      <c r="A20" s="9">
        <v>17</v>
      </c>
      <c r="B20" s="9" t="s">
        <v>123</v>
      </c>
      <c r="C20" s="71" t="s">
        <v>124</v>
      </c>
      <c r="D20" s="71" t="s">
        <v>125</v>
      </c>
      <c r="E20" s="72" t="s">
        <v>115</v>
      </c>
      <c r="F20" s="23">
        <v>3</v>
      </c>
      <c r="G20" s="23">
        <f t="shared" si="0"/>
        <v>2634.07</v>
      </c>
      <c r="H20" s="14">
        <v>1596</v>
      </c>
      <c r="I20" s="23">
        <v>15.1</v>
      </c>
      <c r="J20" s="14">
        <v>4.5</v>
      </c>
      <c r="K20" s="23">
        <v>0</v>
      </c>
      <c r="L20" s="23">
        <v>1018.47</v>
      </c>
      <c r="M20" s="23">
        <f t="shared" si="1"/>
        <v>2634.07</v>
      </c>
      <c r="N20" s="14">
        <v>1596</v>
      </c>
      <c r="O20" s="23">
        <v>15.1</v>
      </c>
      <c r="P20" s="14">
        <v>4.5</v>
      </c>
      <c r="Q20" s="23">
        <v>0</v>
      </c>
      <c r="R20" s="23">
        <v>1018.47</v>
      </c>
      <c r="S20" s="9">
        <v>1410</v>
      </c>
      <c r="T20" s="9">
        <v>3</v>
      </c>
      <c r="U20" s="23">
        <f t="shared" si="3"/>
        <v>4540</v>
      </c>
      <c r="V20" s="9"/>
    </row>
    <row r="21" s="32" customFormat="1" ht="45" customHeight="1" spans="1:22">
      <c r="A21" s="9">
        <v>18</v>
      </c>
      <c r="B21" s="9" t="s">
        <v>126</v>
      </c>
      <c r="C21" s="71" t="s">
        <v>127</v>
      </c>
      <c r="D21" s="71" t="s">
        <v>128</v>
      </c>
      <c r="E21" s="72" t="s">
        <v>129</v>
      </c>
      <c r="F21" s="23">
        <v>3</v>
      </c>
      <c r="G21" s="23">
        <f t="shared" si="0"/>
        <v>2634.07</v>
      </c>
      <c r="H21" s="14">
        <v>1596</v>
      </c>
      <c r="I21" s="23">
        <v>15.1</v>
      </c>
      <c r="J21" s="14">
        <v>4.5</v>
      </c>
      <c r="K21" s="23">
        <v>0</v>
      </c>
      <c r="L21" s="23">
        <v>1018.47</v>
      </c>
      <c r="M21" s="23">
        <f t="shared" si="1"/>
        <v>2634.07</v>
      </c>
      <c r="N21" s="14">
        <v>1596</v>
      </c>
      <c r="O21" s="23">
        <v>15.1</v>
      </c>
      <c r="P21" s="14">
        <v>4.5</v>
      </c>
      <c r="Q21" s="23">
        <v>0</v>
      </c>
      <c r="R21" s="23">
        <v>1018.47</v>
      </c>
      <c r="S21" s="9">
        <v>1410</v>
      </c>
      <c r="T21" s="9">
        <v>3</v>
      </c>
      <c r="U21" s="23">
        <f t="shared" si="3"/>
        <v>4540</v>
      </c>
      <c r="V21" s="9"/>
    </row>
    <row r="22" s="32" customFormat="1" ht="45" customHeight="1" spans="1:22">
      <c r="A22" s="9">
        <v>19</v>
      </c>
      <c r="B22" s="9" t="s">
        <v>130</v>
      </c>
      <c r="C22" s="71" t="s">
        <v>131</v>
      </c>
      <c r="D22" s="71" t="s">
        <v>132</v>
      </c>
      <c r="E22" s="72" t="s">
        <v>129</v>
      </c>
      <c r="F22" s="23">
        <v>3</v>
      </c>
      <c r="G22" s="23">
        <f t="shared" si="0"/>
        <v>2634.07</v>
      </c>
      <c r="H22" s="14">
        <v>1596</v>
      </c>
      <c r="I22" s="23">
        <v>15.1</v>
      </c>
      <c r="J22" s="14">
        <v>4.5</v>
      </c>
      <c r="K22" s="23">
        <v>0</v>
      </c>
      <c r="L22" s="23">
        <v>1018.47</v>
      </c>
      <c r="M22" s="23">
        <f t="shared" si="1"/>
        <v>2634.07</v>
      </c>
      <c r="N22" s="14">
        <v>1596</v>
      </c>
      <c r="O22" s="23">
        <v>15.1</v>
      </c>
      <c r="P22" s="14">
        <v>4.5</v>
      </c>
      <c r="Q22" s="23">
        <v>0</v>
      </c>
      <c r="R22" s="23">
        <v>1018.47</v>
      </c>
      <c r="S22" s="9">
        <v>1410</v>
      </c>
      <c r="T22" s="9">
        <v>3</v>
      </c>
      <c r="U22" s="23">
        <f t="shared" si="3"/>
        <v>4540</v>
      </c>
      <c r="V22" s="9"/>
    </row>
    <row r="23" s="32" customFormat="1" ht="45" customHeight="1" spans="1:22">
      <c r="A23" s="9">
        <v>20</v>
      </c>
      <c r="B23" s="9" t="s">
        <v>133</v>
      </c>
      <c r="C23" s="71" t="s">
        <v>134</v>
      </c>
      <c r="D23" s="71" t="s">
        <v>135</v>
      </c>
      <c r="E23" s="72" t="s">
        <v>136</v>
      </c>
      <c r="F23" s="23">
        <v>3</v>
      </c>
      <c r="G23" s="23">
        <f t="shared" si="0"/>
        <v>2634.07</v>
      </c>
      <c r="H23" s="14">
        <v>1596</v>
      </c>
      <c r="I23" s="23">
        <v>15.1</v>
      </c>
      <c r="J23" s="14">
        <v>4.5</v>
      </c>
      <c r="K23" s="23">
        <v>0</v>
      </c>
      <c r="L23" s="23">
        <v>1018.47</v>
      </c>
      <c r="M23" s="23">
        <f t="shared" si="1"/>
        <v>2634.07</v>
      </c>
      <c r="N23" s="14">
        <v>1596</v>
      </c>
      <c r="O23" s="23">
        <v>15.1</v>
      </c>
      <c r="P23" s="14">
        <v>4.5</v>
      </c>
      <c r="Q23" s="23">
        <v>0</v>
      </c>
      <c r="R23" s="23">
        <v>1018.47</v>
      </c>
      <c r="S23" s="9">
        <v>1410</v>
      </c>
      <c r="T23" s="9">
        <v>3</v>
      </c>
      <c r="U23" s="23">
        <f t="shared" si="3"/>
        <v>4540</v>
      </c>
      <c r="V23" s="9"/>
    </row>
    <row r="24" s="32" customFormat="1" ht="45" customHeight="1" spans="1:22">
      <c r="A24" s="9">
        <v>21</v>
      </c>
      <c r="B24" s="9" t="s">
        <v>137</v>
      </c>
      <c r="C24" s="71" t="s">
        <v>138</v>
      </c>
      <c r="D24" s="71" t="s">
        <v>139</v>
      </c>
      <c r="E24" s="72" t="s">
        <v>136</v>
      </c>
      <c r="F24" s="23">
        <v>3</v>
      </c>
      <c r="G24" s="23">
        <f t="shared" si="0"/>
        <v>2634.07</v>
      </c>
      <c r="H24" s="14">
        <v>1596</v>
      </c>
      <c r="I24" s="23">
        <v>15.1</v>
      </c>
      <c r="J24" s="14">
        <v>4.5</v>
      </c>
      <c r="K24" s="23">
        <v>0</v>
      </c>
      <c r="L24" s="23">
        <v>1018.47</v>
      </c>
      <c r="M24" s="23">
        <f t="shared" si="1"/>
        <v>2634.07</v>
      </c>
      <c r="N24" s="14">
        <v>1596</v>
      </c>
      <c r="O24" s="23">
        <v>15.1</v>
      </c>
      <c r="P24" s="14">
        <v>4.5</v>
      </c>
      <c r="Q24" s="23">
        <v>0</v>
      </c>
      <c r="R24" s="23">
        <v>1018.47</v>
      </c>
      <c r="S24" s="9">
        <v>1410</v>
      </c>
      <c r="T24" s="9">
        <v>3</v>
      </c>
      <c r="U24" s="23">
        <f t="shared" si="3"/>
        <v>4540</v>
      </c>
      <c r="V24" s="9"/>
    </row>
    <row r="25" s="32" customFormat="1" ht="33" customHeight="1" spans="1:22">
      <c r="A25" s="26" t="s">
        <v>36</v>
      </c>
      <c r="B25" s="26"/>
      <c r="C25" s="26"/>
      <c r="D25" s="26"/>
      <c r="E25" s="26"/>
      <c r="F25" s="26"/>
      <c r="G25" s="38">
        <f t="shared" ref="G25:R25" si="4">SUM(G4:G24)</f>
        <v>53559.19</v>
      </c>
      <c r="H25" s="43">
        <f t="shared" si="4"/>
        <v>32452</v>
      </c>
      <c r="I25" s="43">
        <f t="shared" si="4"/>
        <v>306.8</v>
      </c>
      <c r="J25" s="43">
        <f t="shared" si="4"/>
        <v>91.5</v>
      </c>
      <c r="K25" s="43">
        <f t="shared" si="4"/>
        <v>0</v>
      </c>
      <c r="L25" s="43">
        <f t="shared" si="4"/>
        <v>20708.89</v>
      </c>
      <c r="M25" s="38">
        <f t="shared" si="4"/>
        <v>53559.19</v>
      </c>
      <c r="N25" s="43">
        <f t="shared" si="4"/>
        <v>32452</v>
      </c>
      <c r="O25" s="43">
        <f t="shared" si="4"/>
        <v>306.8</v>
      </c>
      <c r="P25" s="43">
        <f t="shared" si="4"/>
        <v>91.5</v>
      </c>
      <c r="Q25" s="43">
        <f t="shared" si="4"/>
        <v>0</v>
      </c>
      <c r="R25" s="43">
        <f t="shared" si="4"/>
        <v>20708.89</v>
      </c>
      <c r="S25" s="9"/>
      <c r="T25" s="38"/>
      <c r="U25" s="23">
        <f>SUM(U4:U24)</f>
        <v>92210</v>
      </c>
      <c r="V25" s="26"/>
    </row>
    <row r="26" s="31" customFormat="1" ht="24" customHeight="1" spans="1:22">
      <c r="A26" s="73" t="s">
        <v>56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9"/>
      <c r="T26" s="76"/>
      <c r="U26" s="76"/>
      <c r="V26" s="76"/>
    </row>
    <row r="27" s="31" customFormat="1" ht="18" customHeight="1" spans="1:22">
      <c r="A27" s="74"/>
      <c r="B27" s="32"/>
      <c r="C27" s="32"/>
      <c r="D27" s="32"/>
      <c r="E27" s="32"/>
      <c r="F27" s="32"/>
      <c r="G27" s="32"/>
      <c r="H27" s="75"/>
      <c r="I27" s="75"/>
      <c r="J27" s="75"/>
      <c r="K27" s="75"/>
      <c r="L27" s="75"/>
      <c r="M27" s="75"/>
      <c r="N27" s="32"/>
      <c r="O27" s="32"/>
      <c r="P27" s="32"/>
      <c r="Q27" s="32"/>
      <c r="R27" s="32"/>
      <c r="S27" s="32"/>
      <c r="T27" s="32"/>
      <c r="U27" s="32"/>
      <c r="V27" s="32"/>
    </row>
  </sheetData>
  <mergeCells count="12">
    <mergeCell ref="A1:U1"/>
    <mergeCell ref="G2:L2"/>
    <mergeCell ref="M2:R2"/>
    <mergeCell ref="S2:U2"/>
    <mergeCell ref="A25:F25"/>
    <mergeCell ref="A2:A3"/>
    <mergeCell ref="B2:B3"/>
    <mergeCell ref="C2:C3"/>
    <mergeCell ref="D2:D3"/>
    <mergeCell ref="E2:E3"/>
    <mergeCell ref="F2:F3"/>
    <mergeCell ref="V2:V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topLeftCell="F1" workbookViewId="0">
      <selection activeCell="V5" sqref="V5"/>
    </sheetView>
  </sheetViews>
  <sheetFormatPr defaultColWidth="9" defaultRowHeight="14.25" outlineLevelRow="7"/>
  <cols>
    <col min="1" max="3" width="9" style="47"/>
    <col min="4" max="4" width="19" style="47" customWidth="1"/>
    <col min="5" max="5" width="18.625" style="47" customWidth="1"/>
    <col min="6" max="6" width="13.875" style="47" customWidth="1"/>
    <col min="7" max="7" width="9" style="47"/>
    <col min="8" max="8" width="10.375" style="47"/>
    <col min="9" max="9" width="9.375" style="47"/>
    <col min="10" max="10" width="9" style="47"/>
    <col min="11" max="11" width="9.375" style="47"/>
    <col min="12" max="13" width="9" style="47"/>
    <col min="14" max="14" width="10.375" style="47"/>
    <col min="15" max="15" width="9.375" style="47"/>
    <col min="16" max="16" width="9" style="47"/>
    <col min="17" max="17" width="9.375" style="47"/>
    <col min="18" max="21" width="9" style="47"/>
    <col min="22" max="22" width="11.625" style="47"/>
    <col min="23" max="16384" width="9" style="47"/>
  </cols>
  <sheetData>
    <row r="1" s="47" customFormat="1" ht="30" customHeight="1" spans="1:23">
      <c r="A1" s="77" t="s">
        <v>0</v>
      </c>
      <c r="B1" s="77"/>
      <c r="C1" s="77"/>
      <c r="D1" s="77"/>
      <c r="E1" s="78"/>
      <c r="F1" s="78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83"/>
    </row>
    <row r="2" s="48" customFormat="1" ht="24" customHeight="1" spans="1:23">
      <c r="A2" s="52" t="s">
        <v>1</v>
      </c>
      <c r="B2" s="52" t="s">
        <v>2</v>
      </c>
      <c r="C2" s="52" t="s">
        <v>57</v>
      </c>
      <c r="D2" s="52" t="s">
        <v>3</v>
      </c>
      <c r="E2" s="52" t="s">
        <v>4</v>
      </c>
      <c r="F2" s="52" t="s">
        <v>5</v>
      </c>
      <c r="G2" s="52" t="s">
        <v>6</v>
      </c>
      <c r="H2" s="53" t="s">
        <v>7</v>
      </c>
      <c r="I2" s="62"/>
      <c r="J2" s="62"/>
      <c r="K2" s="62"/>
      <c r="L2" s="62"/>
      <c r="M2" s="63"/>
      <c r="N2" s="53" t="s">
        <v>8</v>
      </c>
      <c r="O2" s="62"/>
      <c r="P2" s="62"/>
      <c r="Q2" s="62"/>
      <c r="R2" s="62"/>
      <c r="S2" s="63"/>
      <c r="T2" s="66" t="s">
        <v>9</v>
      </c>
      <c r="U2" s="67"/>
      <c r="V2" s="67"/>
      <c r="W2" s="52" t="s">
        <v>10</v>
      </c>
    </row>
    <row r="3" s="48" customFormat="1" ht="24" spans="1:23">
      <c r="A3" s="54"/>
      <c r="B3" s="54"/>
      <c r="C3" s="54"/>
      <c r="D3" s="54"/>
      <c r="E3" s="54"/>
      <c r="F3" s="54"/>
      <c r="G3" s="54"/>
      <c r="H3" s="9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9" t="s">
        <v>16</v>
      </c>
      <c r="N3" s="10" t="s">
        <v>11</v>
      </c>
      <c r="O3" s="10" t="s">
        <v>12</v>
      </c>
      <c r="P3" s="10" t="s">
        <v>13</v>
      </c>
      <c r="Q3" s="10" t="s">
        <v>14</v>
      </c>
      <c r="R3" s="10" t="s">
        <v>15</v>
      </c>
      <c r="S3" s="9" t="s">
        <v>16</v>
      </c>
      <c r="T3" s="58" t="s">
        <v>17</v>
      </c>
      <c r="U3" s="58" t="s">
        <v>18</v>
      </c>
      <c r="V3" s="58" t="s">
        <v>19</v>
      </c>
      <c r="W3" s="54"/>
    </row>
    <row r="4" s="48" customFormat="1" ht="39" customHeight="1" spans="1:23">
      <c r="A4" s="57">
        <v>1</v>
      </c>
      <c r="B4" s="79" t="s">
        <v>140</v>
      </c>
      <c r="C4" s="79" t="s">
        <v>141</v>
      </c>
      <c r="D4" s="55" t="s">
        <v>142</v>
      </c>
      <c r="E4" s="91" t="s">
        <v>143</v>
      </c>
      <c r="F4" s="80" t="s">
        <v>144</v>
      </c>
      <c r="G4" s="57">
        <v>6</v>
      </c>
      <c r="H4" s="15">
        <f>SUM(I4:M4)</f>
        <v>5279.51</v>
      </c>
      <c r="I4" s="23">
        <v>3192</v>
      </c>
      <c r="J4" s="23">
        <v>42.11</v>
      </c>
      <c r="K4" s="23">
        <v>8.46</v>
      </c>
      <c r="L4" s="23">
        <v>152.04</v>
      </c>
      <c r="M4" s="14">
        <v>1884.9</v>
      </c>
      <c r="N4" s="15">
        <f>SUM(O4:S4)</f>
        <v>5279.51</v>
      </c>
      <c r="O4" s="23">
        <v>3192</v>
      </c>
      <c r="P4" s="23">
        <v>42.11</v>
      </c>
      <c r="Q4" s="23">
        <v>8.46</v>
      </c>
      <c r="R4" s="23">
        <v>152.04</v>
      </c>
      <c r="S4" s="14">
        <v>1884.9</v>
      </c>
      <c r="T4" s="9">
        <v>1410</v>
      </c>
      <c r="U4" s="9">
        <v>6</v>
      </c>
      <c r="V4" s="57">
        <f>T4*5+1720</f>
        <v>8770</v>
      </c>
      <c r="W4" s="57"/>
    </row>
    <row r="5" s="48" customFormat="1" ht="36" customHeight="1" spans="1:23">
      <c r="A5" s="57">
        <v>2</v>
      </c>
      <c r="B5" s="79" t="s">
        <v>145</v>
      </c>
      <c r="C5" s="79" t="s">
        <v>141</v>
      </c>
      <c r="D5" s="55" t="s">
        <v>146</v>
      </c>
      <c r="E5" s="91" t="s">
        <v>147</v>
      </c>
      <c r="F5" s="80" t="s">
        <v>144</v>
      </c>
      <c r="G5" s="57">
        <v>6</v>
      </c>
      <c r="H5" s="15">
        <f>SUM(I5:M5)</f>
        <v>5279.51</v>
      </c>
      <c r="I5" s="23">
        <v>3192</v>
      </c>
      <c r="J5" s="23">
        <v>42.11</v>
      </c>
      <c r="K5" s="23">
        <v>8.46</v>
      </c>
      <c r="L5" s="23">
        <v>152.04</v>
      </c>
      <c r="M5" s="14">
        <v>1884.9</v>
      </c>
      <c r="N5" s="15">
        <f>SUM(O5:S5)</f>
        <v>5279.51</v>
      </c>
      <c r="O5" s="23">
        <v>3192</v>
      </c>
      <c r="P5" s="23">
        <v>42.11</v>
      </c>
      <c r="Q5" s="23">
        <v>8.46</v>
      </c>
      <c r="R5" s="23">
        <v>152.04</v>
      </c>
      <c r="S5" s="14">
        <v>1884.9</v>
      </c>
      <c r="T5" s="57">
        <v>1410</v>
      </c>
      <c r="U5" s="9">
        <v>6</v>
      </c>
      <c r="V5" s="57">
        <f>T5*5+1720</f>
        <v>8770</v>
      </c>
      <c r="W5" s="57"/>
    </row>
    <row r="6" s="48" customFormat="1" ht="28" customHeight="1" spans="1:23">
      <c r="A6" s="58" t="s">
        <v>36</v>
      </c>
      <c r="B6" s="58"/>
      <c r="C6" s="58"/>
      <c r="D6" s="58"/>
      <c r="E6" s="58"/>
      <c r="F6" s="58"/>
      <c r="G6" s="58"/>
      <c r="H6" s="59">
        <f t="shared" ref="H6:S6" si="0">SUM(H4:H5)</f>
        <v>10559.02</v>
      </c>
      <c r="I6" s="64">
        <f t="shared" si="0"/>
        <v>6384</v>
      </c>
      <c r="J6" s="64">
        <f t="shared" si="0"/>
        <v>84.22</v>
      </c>
      <c r="K6" s="64">
        <f t="shared" si="0"/>
        <v>16.92</v>
      </c>
      <c r="L6" s="64">
        <f t="shared" si="0"/>
        <v>304.08</v>
      </c>
      <c r="M6" s="64">
        <f t="shared" si="0"/>
        <v>3769.8</v>
      </c>
      <c r="N6" s="59">
        <f t="shared" si="0"/>
        <v>10559.02</v>
      </c>
      <c r="O6" s="64">
        <f t="shared" si="0"/>
        <v>6384</v>
      </c>
      <c r="P6" s="64">
        <f t="shared" si="0"/>
        <v>84.22</v>
      </c>
      <c r="Q6" s="64">
        <f t="shared" si="0"/>
        <v>16.92</v>
      </c>
      <c r="R6" s="64">
        <f t="shared" si="0"/>
        <v>304.08</v>
      </c>
      <c r="S6" s="64">
        <f t="shared" si="0"/>
        <v>3769.8</v>
      </c>
      <c r="T6" s="64"/>
      <c r="U6" s="64"/>
      <c r="V6" s="59">
        <f>SUM(V4:V5)</f>
        <v>17540</v>
      </c>
      <c r="W6" s="58"/>
    </row>
    <row r="7" s="48" customFormat="1" ht="12" spans="1:23">
      <c r="A7" s="81" t="s">
        <v>148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49"/>
      <c r="U7" s="49"/>
      <c r="V7" s="49"/>
      <c r="W7" s="49"/>
    </row>
    <row r="8" s="47" customFormat="1" spans="5:5">
      <c r="E8" s="82"/>
    </row>
  </sheetData>
  <mergeCells count="14">
    <mergeCell ref="A1:V1"/>
    <mergeCell ref="H2:M2"/>
    <mergeCell ref="N2:S2"/>
    <mergeCell ref="T2:V2"/>
    <mergeCell ref="A6:G6"/>
    <mergeCell ref="A7:W7"/>
    <mergeCell ref="A2:A3"/>
    <mergeCell ref="B2:B3"/>
    <mergeCell ref="C2:C3"/>
    <mergeCell ref="D2:D3"/>
    <mergeCell ref="E2:E3"/>
    <mergeCell ref="F2:F3"/>
    <mergeCell ref="G2:G3"/>
    <mergeCell ref="W2:W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topLeftCell="C1" workbookViewId="0">
      <selection activeCell="H4" sqref="H4:L4"/>
    </sheetView>
  </sheetViews>
  <sheetFormatPr defaultColWidth="9" defaultRowHeight="14.25" outlineLevelRow="7"/>
  <cols>
    <col min="1" max="1" width="4.5" style="31" customWidth="1"/>
    <col min="2" max="2" width="5.625" style="31" customWidth="1"/>
    <col min="3" max="3" width="17" style="31" customWidth="1"/>
    <col min="4" max="4" width="14.75" style="31" customWidth="1"/>
    <col min="5" max="5" width="10.75" style="31" customWidth="1"/>
    <col min="6" max="6" width="3.875" style="31" customWidth="1"/>
    <col min="7" max="7" width="8.625" style="31" customWidth="1"/>
    <col min="8" max="8" width="7.5" style="69" customWidth="1"/>
    <col min="9" max="9" width="6.25" style="69" customWidth="1"/>
    <col min="10" max="10" width="7.875" style="69" customWidth="1"/>
    <col min="11" max="11" width="8.125" style="69" customWidth="1"/>
    <col min="12" max="12" width="7.625" style="69" customWidth="1"/>
    <col min="13" max="13" width="9" style="69" customWidth="1"/>
    <col min="14" max="14" width="8.5" style="31" customWidth="1"/>
    <col min="15" max="15" width="6.625" style="31" customWidth="1"/>
    <col min="16" max="16" width="7.125" style="31" customWidth="1"/>
    <col min="17" max="17" width="10.875" style="31" customWidth="1"/>
    <col min="18" max="18" width="9" style="31" customWidth="1"/>
    <col min="19" max="19" width="7.375" style="31" customWidth="1"/>
    <col min="20" max="20" width="6.875" style="31" customWidth="1"/>
    <col min="21" max="21" width="11.75" style="31" customWidth="1"/>
    <col min="22" max="22" width="3.25" style="31" customWidth="1"/>
    <col min="23" max="16383" width="9" style="31"/>
  </cols>
  <sheetData>
    <row r="1" s="31" customFormat="1" ht="39" customHeight="1" spans="1:2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="32" customFormat="1" ht="18.95" customHeight="1" spans="1:22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  <c r="G2" s="36" t="s">
        <v>7</v>
      </c>
      <c r="H2" s="41"/>
      <c r="I2" s="41"/>
      <c r="J2" s="41"/>
      <c r="K2" s="41"/>
      <c r="L2" s="42"/>
      <c r="M2" s="36" t="s">
        <v>8</v>
      </c>
      <c r="N2" s="41"/>
      <c r="O2" s="41"/>
      <c r="P2" s="41"/>
      <c r="Q2" s="41"/>
      <c r="R2" s="42"/>
      <c r="S2" s="45" t="s">
        <v>9</v>
      </c>
      <c r="T2" s="46"/>
      <c r="U2" s="46"/>
      <c r="V2" s="35" t="s">
        <v>10</v>
      </c>
    </row>
    <row r="3" s="32" customFormat="1" ht="36.95" customHeight="1" spans="1:22">
      <c r="A3" s="9"/>
      <c r="B3" s="9"/>
      <c r="C3" s="9"/>
      <c r="D3" s="9"/>
      <c r="E3" s="9"/>
      <c r="F3" s="9"/>
      <c r="G3" s="9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149</v>
      </c>
      <c r="M3" s="9" t="s">
        <v>11</v>
      </c>
      <c r="N3" s="10" t="s">
        <v>12</v>
      </c>
      <c r="O3" s="10" t="s">
        <v>13</v>
      </c>
      <c r="P3" s="10" t="s">
        <v>14</v>
      </c>
      <c r="Q3" s="10" t="s">
        <v>15</v>
      </c>
      <c r="R3" s="10" t="s">
        <v>149</v>
      </c>
      <c r="S3" s="26" t="s">
        <v>17</v>
      </c>
      <c r="T3" s="26" t="s">
        <v>18</v>
      </c>
      <c r="U3" s="26" t="s">
        <v>19</v>
      </c>
      <c r="V3" s="9"/>
    </row>
    <row r="4" s="32" customFormat="1" ht="45" customHeight="1" spans="1:22">
      <c r="A4" s="9">
        <v>1</v>
      </c>
      <c r="B4" s="9" t="s">
        <v>150</v>
      </c>
      <c r="C4" s="71" t="s">
        <v>151</v>
      </c>
      <c r="D4" s="71" t="s">
        <v>152</v>
      </c>
      <c r="E4" s="72" t="s">
        <v>153</v>
      </c>
      <c r="F4" s="9">
        <v>3</v>
      </c>
      <c r="G4" s="15">
        <f>SUM(H4:L4)</f>
        <v>2643.09</v>
      </c>
      <c r="H4" s="14">
        <v>1596</v>
      </c>
      <c r="I4" s="23">
        <v>21.8</v>
      </c>
      <c r="J4" s="23">
        <v>6.82</v>
      </c>
      <c r="K4" s="23">
        <v>0</v>
      </c>
      <c r="L4" s="23">
        <v>1018.47</v>
      </c>
      <c r="M4" s="15">
        <f>SUM(N4:R4)</f>
        <v>2643.09</v>
      </c>
      <c r="N4" s="14">
        <v>1596</v>
      </c>
      <c r="O4" s="23">
        <v>21.8</v>
      </c>
      <c r="P4" s="23">
        <v>6.82</v>
      </c>
      <c r="Q4" s="23">
        <v>0</v>
      </c>
      <c r="R4" s="23">
        <v>1018.47</v>
      </c>
      <c r="S4" s="9">
        <v>1410</v>
      </c>
      <c r="T4" s="9">
        <v>3</v>
      </c>
      <c r="U4" s="9">
        <f>S4*F4</f>
        <v>4230</v>
      </c>
      <c r="V4" s="9"/>
    </row>
    <row r="5" s="32" customFormat="1" ht="45" customHeight="1" spans="1:22">
      <c r="A5" s="9">
        <v>2</v>
      </c>
      <c r="B5" s="9" t="s">
        <v>154</v>
      </c>
      <c r="C5" s="71" t="s">
        <v>155</v>
      </c>
      <c r="D5" s="71" t="s">
        <v>156</v>
      </c>
      <c r="E5" s="72" t="s">
        <v>153</v>
      </c>
      <c r="F5" s="9">
        <v>2</v>
      </c>
      <c r="G5" s="15">
        <f>SUM(H5:L5)</f>
        <v>1760.76</v>
      </c>
      <c r="H5" s="14">
        <v>1064</v>
      </c>
      <c r="I5" s="23">
        <v>13.54</v>
      </c>
      <c r="J5" s="23">
        <v>4.24</v>
      </c>
      <c r="K5" s="23">
        <v>0</v>
      </c>
      <c r="L5" s="23">
        <v>678.98</v>
      </c>
      <c r="M5" s="15">
        <f>SUM(N5:R5)</f>
        <v>1760.76</v>
      </c>
      <c r="N5" s="14">
        <v>1064</v>
      </c>
      <c r="O5" s="23">
        <v>13.54</v>
      </c>
      <c r="P5" s="23">
        <v>4.24</v>
      </c>
      <c r="Q5" s="23">
        <v>0</v>
      </c>
      <c r="R5" s="23">
        <v>678.98</v>
      </c>
      <c r="S5" s="9">
        <v>1410</v>
      </c>
      <c r="T5" s="9">
        <v>2</v>
      </c>
      <c r="U5" s="9">
        <f>S5*F5</f>
        <v>2820</v>
      </c>
      <c r="V5" s="9"/>
    </row>
    <row r="6" s="32" customFormat="1" ht="33" customHeight="1" spans="1:22">
      <c r="A6" s="26" t="s">
        <v>36</v>
      </c>
      <c r="B6" s="26"/>
      <c r="C6" s="26"/>
      <c r="D6" s="26"/>
      <c r="E6" s="26"/>
      <c r="F6" s="26"/>
      <c r="G6" s="38">
        <f t="shared" ref="G6:R6" si="0">SUM(G4:G5)</f>
        <v>4403.85</v>
      </c>
      <c r="H6" s="43">
        <f t="shared" si="0"/>
        <v>2660</v>
      </c>
      <c r="I6" s="43">
        <f t="shared" si="0"/>
        <v>35.34</v>
      </c>
      <c r="J6" s="43">
        <f t="shared" si="0"/>
        <v>11.06</v>
      </c>
      <c r="K6" s="43">
        <f t="shared" si="0"/>
        <v>0</v>
      </c>
      <c r="L6" s="43">
        <f t="shared" si="0"/>
        <v>1697.45</v>
      </c>
      <c r="M6" s="38">
        <f t="shared" si="0"/>
        <v>4403.85</v>
      </c>
      <c r="N6" s="43">
        <f t="shared" si="0"/>
        <v>2660</v>
      </c>
      <c r="O6" s="43">
        <f t="shared" si="0"/>
        <v>35.34</v>
      </c>
      <c r="P6" s="43">
        <f t="shared" si="0"/>
        <v>11.06</v>
      </c>
      <c r="Q6" s="43">
        <f t="shared" si="0"/>
        <v>0</v>
      </c>
      <c r="R6" s="43">
        <f t="shared" si="0"/>
        <v>1697.45</v>
      </c>
      <c r="S6" s="43"/>
      <c r="T6" s="43"/>
      <c r="U6" s="38">
        <f>SUM(U4:U5)</f>
        <v>7050</v>
      </c>
      <c r="V6" s="26"/>
    </row>
    <row r="7" s="31" customFormat="1" ht="24" customHeight="1" spans="1:22">
      <c r="A7" s="73" t="s">
        <v>56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6"/>
      <c r="T7" s="76"/>
      <c r="U7" s="76"/>
      <c r="V7" s="76"/>
    </row>
    <row r="8" s="31" customFormat="1" ht="18" customHeight="1" spans="1:22">
      <c r="A8" s="74"/>
      <c r="B8" s="32"/>
      <c r="C8" s="32"/>
      <c r="D8" s="32"/>
      <c r="E8" s="32"/>
      <c r="F8" s="32"/>
      <c r="G8" s="32"/>
      <c r="H8" s="75"/>
      <c r="I8" s="75"/>
      <c r="J8" s="75"/>
      <c r="K8" s="75"/>
      <c r="L8" s="75"/>
      <c r="M8" s="75"/>
      <c r="N8" s="32"/>
      <c r="O8" s="32"/>
      <c r="P8" s="32"/>
      <c r="Q8" s="32"/>
      <c r="R8" s="32"/>
      <c r="S8" s="32"/>
      <c r="T8" s="32"/>
      <c r="U8" s="32"/>
      <c r="V8" s="32"/>
    </row>
  </sheetData>
  <mergeCells count="13">
    <mergeCell ref="A1:U1"/>
    <mergeCell ref="G2:L2"/>
    <mergeCell ref="M2:R2"/>
    <mergeCell ref="S2:U2"/>
    <mergeCell ref="A6:F6"/>
    <mergeCell ref="A7:V7"/>
    <mergeCell ref="A2:A3"/>
    <mergeCell ref="B2:B3"/>
    <mergeCell ref="C2:C3"/>
    <mergeCell ref="D2:D3"/>
    <mergeCell ref="E2:E3"/>
    <mergeCell ref="F2:F3"/>
    <mergeCell ref="V2:V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"/>
  <sheetViews>
    <sheetView topLeftCell="D1" workbookViewId="0">
      <selection activeCell="H3" sqref="H3:S3"/>
    </sheetView>
  </sheetViews>
  <sheetFormatPr defaultColWidth="9" defaultRowHeight="14.25"/>
  <cols>
    <col min="1" max="1" width="2.125" style="31" customWidth="1"/>
    <col min="2" max="2" width="5.625" style="31" customWidth="1"/>
    <col min="3" max="3" width="2.625" style="31" customWidth="1"/>
    <col min="4" max="4" width="17" style="31" customWidth="1"/>
    <col min="5" max="5" width="14.75" style="31" customWidth="1"/>
    <col min="6" max="6" width="10.75" style="31" customWidth="1"/>
    <col min="7" max="7" width="3.875" style="31" customWidth="1"/>
    <col min="8" max="8" width="8.625" style="31" customWidth="1"/>
    <col min="9" max="9" width="7.5" style="69" customWidth="1"/>
    <col min="10" max="10" width="8.375" style="69" customWidth="1"/>
    <col min="11" max="11" width="7.875" style="69" customWidth="1"/>
    <col min="12" max="12" width="9.125" style="69" customWidth="1"/>
    <col min="13" max="13" width="9.25" style="69" customWidth="1"/>
    <col min="14" max="14" width="10.625" style="69" customWidth="1"/>
    <col min="15" max="15" width="8.5" style="31" customWidth="1"/>
    <col min="16" max="16" width="6.625" style="31" customWidth="1"/>
    <col min="17" max="17" width="7.125" style="31" customWidth="1"/>
    <col min="18" max="18" width="8.125" style="31" customWidth="1"/>
    <col min="19" max="19" width="8.5" style="31" customWidth="1"/>
    <col min="20" max="20" width="7.375" style="31" customWidth="1"/>
    <col min="21" max="21" width="6.875" style="31" customWidth="1"/>
    <col min="22" max="22" width="11.875" style="31" customWidth="1"/>
    <col min="23" max="23" width="3.25" style="31" customWidth="1"/>
    <col min="24" max="16384" width="9" style="31"/>
  </cols>
  <sheetData>
    <row r="1" s="31" customFormat="1" ht="39" customHeight="1" spans="1:2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</row>
    <row r="2" s="32" customFormat="1" ht="18.95" customHeight="1" spans="1:23">
      <c r="A2" s="35" t="s">
        <v>1</v>
      </c>
      <c r="B2" s="35" t="s">
        <v>2</v>
      </c>
      <c r="C2" s="35" t="s">
        <v>57</v>
      </c>
      <c r="D2" s="35" t="s">
        <v>3</v>
      </c>
      <c r="E2" s="35" t="s">
        <v>4</v>
      </c>
      <c r="F2" s="35" t="s">
        <v>5</v>
      </c>
      <c r="G2" s="35" t="s">
        <v>6</v>
      </c>
      <c r="H2" s="36" t="s">
        <v>7</v>
      </c>
      <c r="I2" s="41"/>
      <c r="J2" s="41"/>
      <c r="K2" s="41"/>
      <c r="L2" s="41"/>
      <c r="M2" s="42"/>
      <c r="N2" s="36" t="s">
        <v>8</v>
      </c>
      <c r="O2" s="41"/>
      <c r="P2" s="41"/>
      <c r="Q2" s="41"/>
      <c r="R2" s="41"/>
      <c r="S2" s="42"/>
      <c r="T2" s="45" t="s">
        <v>9</v>
      </c>
      <c r="U2" s="46"/>
      <c r="V2" s="46"/>
      <c r="W2" s="35" t="s">
        <v>10</v>
      </c>
    </row>
    <row r="3" s="32" customFormat="1" ht="36.95" customHeight="1" spans="1:23">
      <c r="A3" s="9"/>
      <c r="B3" s="9"/>
      <c r="C3" s="9"/>
      <c r="D3" s="9"/>
      <c r="E3" s="9"/>
      <c r="F3" s="9"/>
      <c r="G3" s="9"/>
      <c r="H3" s="9" t="s">
        <v>11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149</v>
      </c>
      <c r="N3" s="9" t="s">
        <v>11</v>
      </c>
      <c r="O3" s="10" t="s">
        <v>12</v>
      </c>
      <c r="P3" s="10" t="s">
        <v>13</v>
      </c>
      <c r="Q3" s="10" t="s">
        <v>14</v>
      </c>
      <c r="R3" s="10" t="s">
        <v>15</v>
      </c>
      <c r="S3" s="10" t="s">
        <v>149</v>
      </c>
      <c r="T3" s="26" t="s">
        <v>17</v>
      </c>
      <c r="U3" s="26" t="s">
        <v>18</v>
      </c>
      <c r="V3" s="26" t="s">
        <v>19</v>
      </c>
      <c r="W3" s="9"/>
    </row>
    <row r="4" s="32" customFormat="1" ht="45" customHeight="1" spans="1:23">
      <c r="A4" s="9">
        <v>1</v>
      </c>
      <c r="B4" s="9" t="s">
        <v>157</v>
      </c>
      <c r="C4" s="9" t="s">
        <v>59</v>
      </c>
      <c r="D4" s="71" t="s">
        <v>158</v>
      </c>
      <c r="E4" s="71" t="s">
        <v>159</v>
      </c>
      <c r="F4" s="72" t="s">
        <v>153</v>
      </c>
      <c r="G4" s="9">
        <v>3</v>
      </c>
      <c r="H4" s="15">
        <f t="shared" ref="H4:H6" si="0">SUM(I4:M4)</f>
        <v>2657.97</v>
      </c>
      <c r="I4" s="14">
        <v>1596</v>
      </c>
      <c r="J4" s="23">
        <v>36</v>
      </c>
      <c r="K4" s="14">
        <v>7.5</v>
      </c>
      <c r="L4" s="23">
        <v>0</v>
      </c>
      <c r="M4" s="23">
        <v>1018.47</v>
      </c>
      <c r="N4" s="15">
        <f t="shared" ref="N4:N6" si="1">SUM(O4:S4)</f>
        <v>2657.97</v>
      </c>
      <c r="O4" s="14">
        <v>1596</v>
      </c>
      <c r="P4" s="23">
        <v>36</v>
      </c>
      <c r="Q4" s="14">
        <v>7.5</v>
      </c>
      <c r="R4" s="23">
        <v>0</v>
      </c>
      <c r="S4" s="23">
        <v>1018.47</v>
      </c>
      <c r="T4" s="9">
        <v>1410</v>
      </c>
      <c r="U4" s="9">
        <v>3</v>
      </c>
      <c r="V4" s="9">
        <f t="shared" ref="V4:V6" si="2">T4*G4</f>
        <v>4230</v>
      </c>
      <c r="W4" s="9"/>
    </row>
    <row r="5" s="32" customFormat="1" ht="45" customHeight="1" spans="1:23">
      <c r="A5" s="9">
        <v>2</v>
      </c>
      <c r="B5" s="9" t="s">
        <v>160</v>
      </c>
      <c r="C5" s="9" t="s">
        <v>59</v>
      </c>
      <c r="D5" s="71" t="s">
        <v>161</v>
      </c>
      <c r="E5" s="71" t="s">
        <v>162</v>
      </c>
      <c r="F5" s="72" t="s">
        <v>153</v>
      </c>
      <c r="G5" s="9">
        <v>3</v>
      </c>
      <c r="H5" s="15">
        <f t="shared" si="0"/>
        <v>2657.97</v>
      </c>
      <c r="I5" s="14">
        <v>1596</v>
      </c>
      <c r="J5" s="23">
        <v>36</v>
      </c>
      <c r="K5" s="14">
        <v>7.5</v>
      </c>
      <c r="L5" s="23">
        <v>0</v>
      </c>
      <c r="M5" s="23">
        <v>1018.47</v>
      </c>
      <c r="N5" s="15">
        <f t="shared" si="1"/>
        <v>2657.97</v>
      </c>
      <c r="O5" s="14">
        <v>1596</v>
      </c>
      <c r="P5" s="23">
        <v>36</v>
      </c>
      <c r="Q5" s="14">
        <v>7.5</v>
      </c>
      <c r="R5" s="23">
        <v>0</v>
      </c>
      <c r="S5" s="23">
        <v>1018.47</v>
      </c>
      <c r="T5" s="9">
        <v>1410</v>
      </c>
      <c r="U5" s="9">
        <v>3</v>
      </c>
      <c r="V5" s="9">
        <f t="shared" si="2"/>
        <v>4230</v>
      </c>
      <c r="W5" s="9"/>
    </row>
    <row r="6" s="32" customFormat="1" ht="45" customHeight="1" spans="1:23">
      <c r="A6" s="9">
        <v>3</v>
      </c>
      <c r="B6" s="9" t="s">
        <v>163</v>
      </c>
      <c r="C6" s="9" t="s">
        <v>59</v>
      </c>
      <c r="D6" s="71" t="s">
        <v>164</v>
      </c>
      <c r="E6" s="71" t="s">
        <v>165</v>
      </c>
      <c r="F6" s="72" t="s">
        <v>166</v>
      </c>
      <c r="G6" s="9">
        <v>3</v>
      </c>
      <c r="H6" s="15">
        <f t="shared" si="0"/>
        <v>2657.97</v>
      </c>
      <c r="I6" s="14">
        <v>1596</v>
      </c>
      <c r="J6" s="23">
        <v>36</v>
      </c>
      <c r="K6" s="14">
        <v>7.5</v>
      </c>
      <c r="L6" s="23">
        <v>0</v>
      </c>
      <c r="M6" s="23">
        <v>1018.47</v>
      </c>
      <c r="N6" s="15">
        <f t="shared" si="1"/>
        <v>2657.97</v>
      </c>
      <c r="O6" s="14">
        <v>1596</v>
      </c>
      <c r="P6" s="23">
        <v>36</v>
      </c>
      <c r="Q6" s="14">
        <v>7.5</v>
      </c>
      <c r="R6" s="23">
        <v>0</v>
      </c>
      <c r="S6" s="23">
        <v>1018.47</v>
      </c>
      <c r="T6" s="9">
        <v>1410</v>
      </c>
      <c r="U6" s="9">
        <v>3</v>
      </c>
      <c r="V6" s="9">
        <f t="shared" si="2"/>
        <v>4230</v>
      </c>
      <c r="W6" s="9"/>
    </row>
    <row r="7" s="32" customFormat="1" ht="33" customHeight="1" spans="1:23">
      <c r="A7" s="26" t="s">
        <v>36</v>
      </c>
      <c r="B7" s="26"/>
      <c r="C7" s="26"/>
      <c r="D7" s="26"/>
      <c r="E7" s="26"/>
      <c r="F7" s="26"/>
      <c r="G7" s="26"/>
      <c r="H7" s="38">
        <f t="shared" ref="H7:S7" si="3">SUM(H4:H6)</f>
        <v>7973.91</v>
      </c>
      <c r="I7" s="43">
        <f t="shared" si="3"/>
        <v>4788</v>
      </c>
      <c r="J7" s="43">
        <f t="shared" si="3"/>
        <v>108</v>
      </c>
      <c r="K7" s="43">
        <f t="shared" si="3"/>
        <v>22.5</v>
      </c>
      <c r="L7" s="43">
        <f t="shared" si="3"/>
        <v>0</v>
      </c>
      <c r="M7" s="43">
        <f t="shared" si="3"/>
        <v>3055.41</v>
      </c>
      <c r="N7" s="38">
        <f t="shared" si="3"/>
        <v>7973.91</v>
      </c>
      <c r="O7" s="43">
        <f t="shared" si="3"/>
        <v>4788</v>
      </c>
      <c r="P7" s="43">
        <f t="shared" si="3"/>
        <v>108</v>
      </c>
      <c r="Q7" s="43">
        <f t="shared" si="3"/>
        <v>22.5</v>
      </c>
      <c r="R7" s="43">
        <f t="shared" si="3"/>
        <v>0</v>
      </c>
      <c r="S7" s="43">
        <f t="shared" si="3"/>
        <v>3055.41</v>
      </c>
      <c r="T7" s="43"/>
      <c r="U7" s="43"/>
      <c r="V7" s="38">
        <f>SUM(V4:V6)</f>
        <v>12690</v>
      </c>
      <c r="W7" s="26"/>
    </row>
    <row r="8" s="31" customFormat="1" ht="24" customHeight="1" spans="1:23">
      <c r="A8" s="73" t="s">
        <v>56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6"/>
      <c r="U8" s="76"/>
      <c r="V8" s="76"/>
      <c r="W8" s="76"/>
    </row>
    <row r="9" s="31" customFormat="1" ht="18" customHeight="1" spans="1:23">
      <c r="A9" s="74"/>
      <c r="B9" s="32"/>
      <c r="C9" s="32"/>
      <c r="D9" s="32"/>
      <c r="E9" s="32"/>
      <c r="F9" s="32"/>
      <c r="G9" s="32"/>
      <c r="H9" s="32"/>
      <c r="I9" s="75"/>
      <c r="J9" s="75"/>
      <c r="K9" s="75"/>
      <c r="L9" s="75"/>
      <c r="M9" s="75"/>
      <c r="N9" s="75"/>
      <c r="O9" s="32"/>
      <c r="P9" s="32"/>
      <c r="Q9" s="32"/>
      <c r="R9" s="32"/>
      <c r="S9" s="32"/>
      <c r="T9" s="32"/>
      <c r="U9" s="32"/>
      <c r="V9" s="32"/>
      <c r="W9" s="32"/>
    </row>
  </sheetData>
  <mergeCells count="14">
    <mergeCell ref="A1:V1"/>
    <mergeCell ref="H2:M2"/>
    <mergeCell ref="N2:S2"/>
    <mergeCell ref="T2:V2"/>
    <mergeCell ref="A7:G7"/>
    <mergeCell ref="A8:W8"/>
    <mergeCell ref="A2:A3"/>
    <mergeCell ref="B2:B3"/>
    <mergeCell ref="C2:C3"/>
    <mergeCell ref="D2:D3"/>
    <mergeCell ref="E2:E3"/>
    <mergeCell ref="F2:F3"/>
    <mergeCell ref="G2:G3"/>
    <mergeCell ref="W2:W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廉江市市场监督管理局</vt:lpstr>
      <vt:lpstr>廉江市审计局</vt:lpstr>
      <vt:lpstr>廉江市工商业联合会</vt:lpstr>
      <vt:lpstr>廉江市退役军人事务局</vt:lpstr>
      <vt:lpstr>廉江市石城镇人民政府</vt:lpstr>
      <vt:lpstr>廉江市司法局</vt:lpstr>
      <vt:lpstr>廉江市吉水镇人民政府</vt:lpstr>
      <vt:lpstr>广东省（廉江）水库移民双转移培训就业基地服务中心</vt:lpstr>
      <vt:lpstr>廉江市水务局</vt:lpstr>
      <vt:lpstr>中国共产党廉江市直属机关工作委员会</vt:lpstr>
      <vt:lpstr>廉江市妇女联合会</vt:lpstr>
      <vt:lpstr>廉江市和寮镇人民政府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2022-04-15T01:45:00Z</dcterms:created>
  <dcterms:modified xsi:type="dcterms:W3CDTF">2022-04-19T09:25:39Z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CB0DE751616C4D4E8AE51E957EB98977</vt:lpwstr>
  </property>
  <property fmtid="{D5CDD505-2E9C-101B-9397-08002B2CF9AE}" pid="3" name="KSOProductBuildVer">
    <vt:lpwstr>2052-11.1.0.11636</vt:lpwstr>
  </property>
</Properties>
</file>