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917" firstSheet="4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25" r:id="rId13"/>
    <sheet name="分镇2" sheetId="29" r:id="rId14"/>
    <sheet name="分镇3" sheetId="16" r:id="rId15"/>
    <sheet name="分镇4" sheetId="17" r:id="rId16"/>
    <sheet name="分镇5" sheetId="19" r:id="rId17"/>
    <sheet name="分镇6" sheetId="26" r:id="rId18"/>
    <sheet name="分县1" sheetId="20" r:id="rId19"/>
    <sheet name="分县2" sheetId="21" r:id="rId20"/>
    <sheet name="分县3" sheetId="22" r:id="rId21"/>
  </sheets>
  <externalReferences>
    <externalReference r:id="rId22"/>
    <externalReference r:id="rId23"/>
    <externalReference r:id="rId24"/>
    <externalReference r:id="rId25"/>
  </externalReferences>
  <calcPr calcId="144525"/>
</workbook>
</file>

<file path=xl/sharedStrings.xml><?xml version="1.0" encoding="utf-8"?>
<sst xmlns="http://schemas.openxmlformats.org/spreadsheetml/2006/main" count="565" uniqueCount="256">
  <si>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2022.2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</si>
  <si>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</si>
  <si>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</si>
  <si>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</si>
  <si>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</si>
  <si>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</si>
  <si>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</si>
  <si>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</si>
  <si>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</si>
  <si>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</si>
  <si>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</si>
  <si>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</si>
  <si>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2022年1-2月主要经济指标完成情况</t>
  </si>
  <si>
    <t>指 标</t>
  </si>
  <si>
    <t>单位</t>
  </si>
  <si>
    <t>绝对值</t>
  </si>
  <si>
    <t>增长%</t>
  </si>
  <si>
    <t>生产总值(GDP)（2021年）</t>
  </si>
  <si>
    <t>万元</t>
  </si>
  <si>
    <t>规模以上工业总产值</t>
  </si>
  <si>
    <t>待定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</si>
  <si>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</si>
  <si>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</si>
  <si>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</si>
  <si>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</si>
  <si>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</si>
  <si>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</si>
  <si>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</si>
  <si>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</si>
  <si>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</si>
  <si>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金融机构存款余额</t>
  </si>
  <si>
    <t xml:space="preserve">  #居民储蓄存款余额</t>
  </si>
  <si>
    <t>金融机构贷款余额</t>
  </si>
  <si>
    <t>工业用电量</t>
  </si>
  <si>
    <t>万千瓦时</t>
  </si>
  <si>
    <t>全市生产总值</t>
  </si>
  <si>
    <t>单位：万元</t>
  </si>
  <si>
    <t>指  标</t>
  </si>
  <si>
    <t>2021年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</si>
  <si>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</si>
  <si>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</si>
  <si>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</si>
  <si>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</si>
  <si>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</si>
  <si>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</si>
  <si>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</si>
  <si>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</si>
  <si>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</si>
  <si>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</si>
  <si>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</si>
  <si>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</si>
  <si>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</si>
  <si>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</si>
  <si>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26.0:32.2:41.8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</si>
  <si>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</si>
  <si>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</si>
  <si>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</si>
  <si>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</si>
  <si>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</si>
  <si>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</si>
  <si>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</si>
  <si>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</si>
  <si>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规模以上工业生产情况（一）（待定）</t>
  </si>
  <si>
    <t>2月</t>
  </si>
  <si>
    <t>1-2月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</si>
  <si>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</si>
  <si>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</si>
  <si>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</si>
  <si>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</si>
  <si>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</si>
  <si>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</si>
  <si>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</si>
  <si>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</si>
  <si>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</si>
  <si>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</si>
  <si>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</si>
  <si>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</si>
  <si>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</si>
  <si>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</si>
  <si>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</si>
  <si>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>-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</si>
  <si>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</si>
  <si>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</si>
  <si>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</si>
  <si>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分行业规模以上工业企业总产值(待定）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</si>
  <si>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</si>
  <si>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</si>
  <si>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</si>
  <si>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</si>
  <si>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</si>
  <si>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</si>
  <si>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</si>
  <si>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</si>
  <si>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</si>
  <si>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</si>
  <si>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</si>
  <si>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</si>
  <si>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</si>
  <si>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</si>
  <si>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</si>
  <si>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</si>
  <si>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</si>
  <si>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</si>
  <si>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</si>
  <si>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</si>
  <si>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</si>
  <si>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</si>
  <si>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</si>
  <si>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</si>
  <si>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</si>
  <si>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</si>
  <si>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</si>
  <si>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</si>
  <si>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</si>
  <si>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</si>
  <si>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</si>
  <si>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</si>
  <si>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</si>
  <si>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</si>
  <si>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</si>
  <si>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</si>
  <si>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</si>
  <si>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</si>
  <si>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</si>
  <si>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</si>
  <si>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</si>
  <si>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</si>
  <si>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</si>
  <si>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</si>
  <si>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</si>
  <si>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</si>
  <si>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</si>
  <si>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</si>
  <si>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</si>
  <si>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</si>
  <si>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</si>
  <si>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</si>
  <si>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</si>
  <si>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</si>
  <si>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</si>
  <si>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</si>
  <si>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</si>
  <si>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</si>
  <si>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</si>
  <si>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</si>
  <si>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</si>
  <si>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</si>
  <si>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</si>
  <si>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2021年各镇（街）生产总值</t>
  </si>
  <si>
    <t>镇（街）</t>
  </si>
  <si>
    <t>第一产业</t>
  </si>
  <si>
    <t>第二产业</t>
  </si>
  <si>
    <t>第三产业</t>
  </si>
  <si>
    <t>全 市</t>
  </si>
  <si>
    <t>罗 州</t>
  </si>
  <si>
    <t>城 南</t>
  </si>
  <si>
    <t>城 北</t>
  </si>
  <si>
    <t>石 城</t>
  </si>
  <si>
    <t>新 民</t>
  </si>
  <si>
    <t>吉 水</t>
  </si>
  <si>
    <t>河 唇</t>
  </si>
  <si>
    <t>石 角</t>
  </si>
  <si>
    <t>良 垌</t>
  </si>
  <si>
    <t>横 山</t>
  </si>
  <si>
    <t>安 铺</t>
  </si>
  <si>
    <t>营 仔</t>
  </si>
  <si>
    <t>青 平</t>
  </si>
  <si>
    <t>车 板</t>
  </si>
  <si>
    <t>高 桥</t>
  </si>
  <si>
    <t>石 岭</t>
  </si>
  <si>
    <t>雅 塘</t>
  </si>
  <si>
    <t>石 颈</t>
  </si>
  <si>
    <t>长 山</t>
  </si>
  <si>
    <t>塘 蓬</t>
  </si>
  <si>
    <t>和 寮</t>
  </si>
  <si>
    <t>各镇（街）农林牧渔业总产值</t>
  </si>
  <si>
    <t>全　市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</si>
  <si>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</si>
  <si>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</si>
  <si>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</si>
  <si>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</si>
  <si>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</si>
  <si>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</si>
  <si>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</si>
  <si>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</si>
  <si>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</si>
  <si>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</si>
  <si>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</si>
  <si>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</si>
  <si>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</si>
  <si>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</si>
  <si>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</si>
  <si>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</si>
  <si>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</si>
  <si>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</si>
  <si>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</si>
  <si>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</si>
  <si>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各镇（街）规模以上工业产值（2021年）</t>
  </si>
  <si>
    <t>单位数</t>
  </si>
  <si>
    <t>12月</t>
  </si>
  <si>
    <t>1-12月</t>
  </si>
  <si>
    <t>开发区</t>
  </si>
  <si>
    <t>罗　州</t>
  </si>
  <si>
    <t>各镇（街）固定资产投资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</si>
  <si>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</si>
  <si>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</si>
  <si>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</si>
  <si>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</si>
  <si>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</si>
  <si>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</si>
  <si>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</si>
  <si>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</si>
  <si>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</si>
  <si>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</si>
  <si>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</si>
  <si>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</si>
  <si>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</si>
  <si>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</si>
  <si>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</si>
  <si>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</si>
  <si>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</si>
  <si>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</si>
  <si>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</si>
  <si>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</si>
  <si>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</si>
  <si>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</si>
  <si>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</si>
  <si>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</si>
  <si>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</si>
  <si>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</si>
  <si>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</si>
  <si>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</si>
  <si>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一、生产总值（2021年）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</si>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</sst>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176" formatCode="_(&quot;$&quot;* #,##0_);_(&quot;$&quot;* \(#,##0\);_(&quot;$&quot;* &quot;-&quot;_);_(@_)"/>
    <numFmt numFmtId="177" formatCode="yy\.mm\.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_);[Red]\(0.0\)"/>
    <numFmt numFmtId="44" formatCode="_ &quot;￥&quot;* #,##0.00_ ;_ &quot;￥&quot;* \-#,##0.00_ ;_ &quot;￥&quot;* &quot;-&quot;??_ ;_ @_ "/>
    <numFmt numFmtId="179" formatCode="#\ ??/??"/>
    <numFmt numFmtId="180" formatCode="_-* #,##0.00_$_-;\-* #,##0.00_$_-;_-* &quot;-&quot;??_$_-;_-@_-"/>
    <numFmt numFmtId="181" formatCode="#,##0.0_);\(#,##0.0\)"/>
    <numFmt numFmtId="182" formatCode="0.0"/>
    <numFmt numFmtId="183" formatCode="_-&quot;$&quot;* #,##0_-;\-&quot;$&quot;* #,##0_-;_-&quot;$&quot;* &quot;-&quot;_-;_-@_-"/>
    <numFmt numFmtId="184" formatCode="#,##0.0_ "/>
    <numFmt numFmtId="185" formatCode="0.00_)"/>
    <numFmt numFmtId="186" formatCode="0_);\(0\)"/>
    <numFmt numFmtId="187" formatCode="_-* #,##0_$_-;\-* #,##0_$_-;_-* &quot;-&quot;_$_-;_-@_-"/>
    <numFmt numFmtId="188" formatCode="&quot;$&quot;#,##0_);[Red]\(&quot;$&quot;#,##0\)"/>
    <numFmt numFmtId="189" formatCode="_-* #,##0.00_-;\-* #,##0.00_-;_-* &quot;-&quot;??_-;_-@_-"/>
    <numFmt numFmtId="190" formatCode="&quot;$&quot;\ #,##0_-;[Red]&quot;$&quot;\ #,##0\-"/>
    <numFmt numFmtId="191" formatCode="&quot;$&quot;\ #,##0.00_-;[Red]&quot;$&quot;\ #,##0.00\-"/>
    <numFmt numFmtId="192" formatCode="\$#,##0;\(\$#,##0\)"/>
    <numFmt numFmtId="193" formatCode="\$#,##0.00;\(\$#,##0.00\)"/>
    <numFmt numFmtId="194" formatCode="#,##0;\-#,##0;&quot;-&quot;"/>
    <numFmt numFmtId="195" formatCode="_-* #,##0.00&quot;$&quot;_-;\-* #,##0.00&quot;$&quot;_-;_-* &quot;-&quot;??&quot;$&quot;_-;_-@_-"/>
    <numFmt numFmtId="196" formatCode="_-&quot;$&quot;\ * #,##0.00_-;_-&quot;$&quot;\ * #,##0.00\-;_-&quot;$&quot;\ * &quot;-&quot;??_-;_-@_-"/>
    <numFmt numFmtId="197" formatCode="#,##0;\(#,##0\)"/>
    <numFmt numFmtId="198" formatCode="_-* #,##0&quot;$&quot;_-;\-* #,##0&quot;$&quot;_-;_-* &quot;-&quot;&quot;$&quot;_-;_-@_-"/>
    <numFmt numFmtId="199" formatCode="_-&quot;$&quot;\ * #,##0_-;_-&quot;$&quot;\ * #,##0\-;_-&quot;$&quot;\ * &quot;-&quot;_-;_-@_-"/>
    <numFmt numFmtId="200" formatCode="0_);[Red]\(0\)"/>
    <numFmt numFmtId="201" formatCode="_(&quot;$&quot;* #,##0.00_);_(&quot;$&quot;* \(#,##0.00\);_(&quot;$&quot;* &quot;-&quot;??_);_(@_)"/>
    <numFmt numFmtId="202" formatCode="&quot;$&quot;#,##0.00_);[Red]\(&quot;$&quot;#,##0.00\)"/>
    <numFmt numFmtId="203" formatCode="0.0_ "/>
    <numFmt numFmtId="204" formatCode="0.00_ "/>
    <numFmt numFmtId="205" formatCode="0_ "/>
    <numFmt numFmtId="206" formatCode="0.00_);[Red]\(0.00\)"/>
    <numFmt numFmtId="207" formatCode="#,##0.0"/>
  </numFmts>
  <fonts count="124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6"/>
      <color indexed="8"/>
      <name val="黑体"/>
      <charset val="134"/>
    </font>
    <font>
      <b/>
      <sz val="14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0.5"/>
      <color indexed="17"/>
      <name val="宋体"/>
      <charset val="134"/>
    </font>
    <font>
      <sz val="12"/>
      <color indexed="17"/>
      <name val="楷体_GB2312"/>
      <charset val="134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9"/>
      <name val="楷体_GB2312"/>
      <charset val="134"/>
    </font>
    <font>
      <sz val="10"/>
      <color indexed="20"/>
      <name val="宋体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5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sz val="12"/>
      <color indexed="9"/>
      <name val="Helv"/>
      <charset val="134"/>
    </font>
    <font>
      <sz val="12"/>
      <color indexed="20"/>
      <name val="楷体_GB2312"/>
      <charset val="134"/>
    </font>
    <font>
      <sz val="11"/>
      <color rgb="FFFF0000"/>
      <name val="宋体"/>
      <charset val="0"/>
      <scheme val="minor"/>
    </font>
    <font>
      <b/>
      <sz val="12"/>
      <color indexed="8"/>
      <name val="楷体_GB2312"/>
      <charset val="134"/>
    </font>
    <font>
      <b/>
      <sz val="18"/>
      <color theme="3"/>
      <name val="宋体"/>
      <charset val="134"/>
      <scheme val="minor"/>
    </font>
    <font>
      <sz val="12"/>
      <color indexed="60"/>
      <name val="楷体_GB2312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2"/>
      <color indexed="52"/>
      <name val="楷体_GB2312"/>
      <charset val="134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b/>
      <sz val="10"/>
      <name val="MS Sans Serif"/>
      <charset val="134"/>
    </font>
    <font>
      <sz val="10"/>
      <name val="Arial"/>
      <charset val="134"/>
    </font>
    <font>
      <sz val="12"/>
      <name val="????"/>
      <charset val="134"/>
    </font>
    <font>
      <sz val="10"/>
      <name val="Geneva"/>
      <charset val="134"/>
    </font>
    <font>
      <b/>
      <sz val="13"/>
      <color indexed="62"/>
      <name val="宋体"/>
      <charset val="134"/>
    </font>
    <font>
      <b/>
      <sz val="11"/>
      <color indexed="56"/>
      <name val="楷体_GB2312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2"/>
      <name val="Helv"/>
      <charset val="134"/>
    </font>
    <font>
      <sz val="12"/>
      <color indexed="62"/>
      <name val="楷体_GB2312"/>
      <charset val="134"/>
    </font>
    <font>
      <b/>
      <sz val="10"/>
      <name val="Tms Rmn"/>
      <charset val="134"/>
    </font>
    <font>
      <sz val="10"/>
      <color indexed="17"/>
      <name val="宋体"/>
      <charset val="134"/>
    </font>
    <font>
      <b/>
      <sz val="12"/>
      <color indexed="52"/>
      <name val="楷体_GB2312"/>
      <charset val="134"/>
    </font>
    <font>
      <b/>
      <sz val="18"/>
      <color indexed="62"/>
      <name val="宋体"/>
      <charset val="134"/>
    </font>
    <font>
      <sz val="10"/>
      <name val="Times New Roman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u/>
      <sz val="12"/>
      <color indexed="36"/>
      <name val="宋体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0"/>
      <color indexed="8"/>
      <name val="Arial"/>
      <charset val="134"/>
    </font>
    <font>
      <sz val="10"/>
      <name val="楷体"/>
      <charset val="134"/>
    </font>
    <font>
      <b/>
      <sz val="15"/>
      <color indexed="56"/>
      <name val="楷体_GB2312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1"/>
      <color indexed="16"/>
      <name val="宋体"/>
      <charset val="134"/>
    </font>
    <font>
      <sz val="12"/>
      <name val="Arial"/>
      <charset val="134"/>
    </font>
    <font>
      <sz val="12"/>
      <name val="官帕眉"/>
      <charset val="134"/>
    </font>
    <font>
      <sz val="10"/>
      <name val="MS Sans Serif"/>
      <charset val="134"/>
    </font>
    <font>
      <sz val="12"/>
      <name val="바탕체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  <font>
      <b/>
      <sz val="12"/>
      <color indexed="63"/>
      <name val="楷体_GB2312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2"/>
      <name val="Courier"/>
      <charset val="134"/>
    </font>
    <font>
      <b/>
      <sz val="14"/>
      <name val="楷体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817"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18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5" fillId="36" borderId="33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/>
    <xf numFmtId="0" fontId="57" fillId="0" borderId="0">
      <alignment horizontal="center" wrapText="1"/>
      <protection locked="0"/>
    </xf>
    <xf numFmtId="41" fontId="18" fillId="0" borderId="0" applyFont="0" applyFill="0" applyBorder="0" applyAlignment="0" applyProtection="0">
      <alignment vertical="center"/>
    </xf>
    <xf numFmtId="0" fontId="53" fillId="5" borderId="0" applyNumberFormat="0" applyBorder="0" applyAlignment="0" applyProtection="0"/>
    <xf numFmtId="0" fontId="2" fillId="41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18" fillId="19" borderId="28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56" fillId="0" borderId="0"/>
    <xf numFmtId="0" fontId="50" fillId="9" borderId="0" applyNumberFormat="0" applyBorder="0" applyAlignment="0" applyProtection="0"/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2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1" fillId="0" borderId="3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1" fillId="4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1" fillId="50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72" fillId="51" borderId="37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0" fillId="0" borderId="0"/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0" fillId="0" borderId="0"/>
    <xf numFmtId="0" fontId="3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4" fillId="51" borderId="33" applyNumberFormat="0" applyAlignment="0" applyProtection="0">
      <alignment vertical="center"/>
    </xf>
    <xf numFmtId="0" fontId="75" fillId="52" borderId="38" applyNumberFormat="0" applyAlignment="0" applyProtection="0">
      <alignment vertical="center"/>
    </xf>
    <xf numFmtId="0" fontId="6" fillId="0" borderId="0"/>
    <xf numFmtId="0" fontId="3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0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7" fillId="0" borderId="3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8" fillId="0" borderId="40" applyNumberFormat="0" applyFill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9" fillId="5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6" fillId="0" borderId="0"/>
    <xf numFmtId="0" fontId="3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6" fillId="0" borderId="0"/>
    <xf numFmtId="0" fontId="3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8" fillId="2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" fillId="0" borderId="0"/>
    <xf numFmtId="0" fontId="51" fillId="0" borderId="32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6" fillId="0" borderId="0"/>
    <xf numFmtId="0" fontId="42" fillId="0" borderId="41" applyNumberFormat="0" applyFill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3" fillId="0" borderId="42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56" fillId="0" borderId="0"/>
    <xf numFmtId="0" fontId="56" fillId="0" borderId="0"/>
    <xf numFmtId="0" fontId="76" fillId="0" borderId="0"/>
    <xf numFmtId="0" fontId="76" fillId="0" borderId="0"/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53" fillId="5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185" fontId="84" fillId="0" borderId="0"/>
    <xf numFmtId="0" fontId="25" fillId="16" borderId="0" applyNumberFormat="0" applyBorder="0" applyAlignment="0" applyProtection="0">
      <alignment vertical="center"/>
    </xf>
    <xf numFmtId="0" fontId="56" fillId="0" borderId="0"/>
    <xf numFmtId="0" fontId="40" fillId="6" borderId="0" applyNumberFormat="0" applyBorder="0" applyAlignment="0" applyProtection="0">
      <alignment vertical="center"/>
    </xf>
    <xf numFmtId="0" fontId="56" fillId="0" borderId="0">
      <protection locked="0"/>
    </xf>
    <xf numFmtId="4" fontId="6" fillId="0" borderId="0" applyFont="0" applyFill="0" applyBorder="0" applyAlignment="0" applyProtection="0"/>
    <xf numFmtId="0" fontId="2" fillId="15" borderId="0" applyNumberFormat="0" applyBorder="0" applyAlignment="0" applyProtection="0"/>
    <xf numFmtId="0" fontId="86" fillId="0" borderId="0"/>
    <xf numFmtId="0" fontId="42" fillId="0" borderId="0" applyNumberFormat="0" applyFill="0" applyBorder="0" applyAlignment="0" applyProtection="0">
      <alignment vertical="center"/>
    </xf>
    <xf numFmtId="0" fontId="87" fillId="0" borderId="0"/>
    <xf numFmtId="0" fontId="0" fillId="1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56" fillId="0" borderId="0"/>
    <xf numFmtId="0" fontId="0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8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88" fillId="0" borderId="0"/>
    <xf numFmtId="0" fontId="39" fillId="21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6" fillId="0" borderId="0"/>
    <xf numFmtId="0" fontId="25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56" fillId="0" borderId="0"/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6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45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45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17" fillId="65" borderId="0" applyNumberFormat="0" applyBorder="0" applyAlignment="0" applyProtection="0"/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17" fillId="66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17" fillId="64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7" fillId="41" borderId="2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7" fillId="41" borderId="26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7" fillId="41" borderId="26" applyNumberFormat="0" applyAlignment="0" applyProtection="0">
      <alignment vertical="center"/>
    </xf>
    <xf numFmtId="0" fontId="99" fillId="0" borderId="0"/>
    <xf numFmtId="0" fontId="0" fillId="23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76" fillId="0" borderId="0">
      <protection locked="0"/>
    </xf>
    <xf numFmtId="0" fontId="27" fillId="9" borderId="0" applyNumberFormat="0" applyBorder="0" applyAlignment="0" applyProtection="0">
      <alignment vertical="center"/>
    </xf>
    <xf numFmtId="0" fontId="97" fillId="41" borderId="26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6" fillId="0" borderId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8" fillId="7" borderId="25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39" fillId="21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0" fillId="2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26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50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7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26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/>
    <xf numFmtId="0" fontId="0" fillId="2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53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6" fillId="0" borderId="0"/>
    <xf numFmtId="0" fontId="0" fillId="16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44" fillId="0" borderId="30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103" fillId="7" borderId="25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40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6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6" fillId="67" borderId="0" applyNumberFormat="0" applyFont="0" applyBorder="0" applyAlignment="0" applyProtection="0"/>
    <xf numFmtId="0" fontId="39" fillId="41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40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53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" fillId="26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37" fontId="109" fillId="0" borderId="0"/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106" fillId="0" borderId="10" applyNumberFormat="0" applyFill="0" applyProtection="0">
      <alignment horizontal="left"/>
    </xf>
    <xf numFmtId="0" fontId="27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2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2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8" fillId="44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30" fillId="5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2" fillId="26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0" fillId="0" borderId="0"/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2" fillId="26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190" fontId="86" fillId="0" borderId="0"/>
    <xf numFmtId="0" fontId="0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26" borderId="29" applyNumberFormat="0" applyFon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21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0" borderId="0"/>
    <xf numFmtId="0" fontId="3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/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/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4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60" fillId="0" borderId="0"/>
    <xf numFmtId="0" fontId="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39" fillId="7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0" fillId="54" borderId="0" applyNumberFormat="0" applyBorder="0" applyAlignment="0" applyProtection="0">
      <alignment vertical="center"/>
    </xf>
    <xf numFmtId="14" fontId="57" fillId="0" borderId="0">
      <alignment horizontal="center" wrapText="1"/>
      <protection locked="0"/>
    </xf>
    <xf numFmtId="0" fontId="27" fillId="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1" fillId="0" borderId="4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95" fillId="63" borderId="8">
      <protection locked="0"/>
    </xf>
    <xf numFmtId="0" fontId="27" fillId="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105" fillId="0" borderId="0" applyNumberFormat="0" applyFill="0" applyBorder="0" applyAlignment="0" applyProtection="0">
      <alignment vertical="top"/>
    </xf>
    <xf numFmtId="0" fontId="45" fillId="30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45" fillId="30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101" fillId="26" borderId="2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39" fillId="42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70" fillId="4" borderId="36" applyNumberFormat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" fillId="0" borderId="0"/>
    <xf numFmtId="0" fontId="30" fillId="4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0" borderId="0"/>
    <xf numFmtId="0" fontId="30" fillId="3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30" fillId="41" borderId="0" applyNumberFormat="0" applyBorder="0" applyAlignment="0" applyProtection="0">
      <alignment vertical="center"/>
    </xf>
    <xf numFmtId="0" fontId="6" fillId="0" borderId="0"/>
    <xf numFmtId="0" fontId="30" fillId="3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0" borderId="0"/>
    <xf numFmtId="0" fontId="30" fillId="3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6" fillId="0" borderId="10" applyNumberFormat="0" applyFill="0" applyProtection="0">
      <alignment horizont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13" fillId="0" borderId="0"/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0" borderId="0"/>
    <xf numFmtId="0" fontId="6" fillId="0" borderId="0"/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6" fillId="0" borderId="0"/>
    <xf numFmtId="0" fontId="6" fillId="0" borderId="0"/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30" fillId="5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193" fontId="99" fillId="0" borderId="0"/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177" fontId="86" fillId="0" borderId="10" applyFill="0" applyProtection="0">
      <alignment horizontal="right"/>
    </xf>
    <xf numFmtId="0" fontId="30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15" fillId="0" borderId="0"/>
    <xf numFmtId="0" fontId="30" fillId="33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6" fillId="26" borderId="29" applyNumberFormat="0" applyFont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39" fillId="21" borderId="0" applyNumberFormat="0" applyBorder="0" applyAlignment="0" applyProtection="0"/>
    <xf numFmtId="0" fontId="6" fillId="26" borderId="29" applyNumberFormat="0" applyFont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39" fillId="21" borderId="0" applyNumberFormat="0" applyBorder="0" applyAlignment="0" applyProtection="0"/>
    <xf numFmtId="0" fontId="6" fillId="26" borderId="29" applyNumberFormat="0" applyFont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39" fillId="21" borderId="0" applyNumberFormat="0" applyBorder="0" applyAlignment="0" applyProtection="0"/>
    <xf numFmtId="0" fontId="0" fillId="26" borderId="2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42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6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0" fillId="49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41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2" fillId="41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39" fillId="7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111" fillId="0" borderId="0" applyProtection="0"/>
    <xf numFmtId="0" fontId="39" fillId="42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7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/>
    <xf numFmtId="0" fontId="2" fillId="26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5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16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0" fillId="9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41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" fillId="41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39" fillId="41" borderId="0" applyNumberFormat="0" applyBorder="0" applyAlignment="0" applyProtection="0"/>
    <xf numFmtId="201" fontId="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99" fillId="0" borderId="0"/>
    <xf numFmtId="0" fontId="39" fillId="39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11" borderId="0" applyNumberFormat="0" applyBorder="0" applyAlignment="0" applyProtection="0"/>
    <xf numFmtId="0" fontId="2" fillId="16" borderId="0" applyNumberFormat="0" applyBorder="0" applyAlignment="0" applyProtection="0"/>
    <xf numFmtId="0" fontId="59" fillId="41" borderId="26" applyNumberFormat="0" applyAlignment="0" applyProtection="0">
      <alignment vertical="center"/>
    </xf>
    <xf numFmtId="0" fontId="2" fillId="16" borderId="0" applyNumberFormat="0" applyBorder="0" applyAlignment="0" applyProtection="0"/>
    <xf numFmtId="0" fontId="59" fillId="41" borderId="26" applyNumberFormat="0" applyAlignment="0" applyProtection="0">
      <alignment vertical="center"/>
    </xf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48" fillId="0" borderId="31" applyNumberFormat="0" applyFill="0" applyAlignment="0" applyProtection="0">
      <alignment vertical="center"/>
    </xf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91" fillId="0" borderId="44" applyNumberFormat="0" applyFill="0" applyAlignment="0" applyProtection="0">
      <alignment vertical="center"/>
    </xf>
    <xf numFmtId="0" fontId="39" fillId="11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9" fillId="11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9" fillId="11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9" fillId="11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9" fillId="11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60" fillId="0" borderId="0"/>
    <xf numFmtId="0" fontId="42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6" fillId="26" borderId="29" applyNumberFormat="0" applyFon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70" fillId="4" borderId="36" applyNumberFormat="0" applyAlignment="0" applyProtection="0">
      <alignment vertical="center"/>
    </xf>
    <xf numFmtId="0" fontId="6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194" fontId="105" fillId="0" borderId="0" applyFill="0" applyBorder="0" applyAlignment="0"/>
    <xf numFmtId="0" fontId="59" fillId="41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7" fontId="99" fillId="0" borderId="0"/>
    <xf numFmtId="0" fontId="53" fillId="16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47" fillId="6" borderId="0" applyNumberFormat="0" applyBorder="0" applyAlignment="0" applyProtection="0">
      <alignment vertical="center"/>
    </xf>
    <xf numFmtId="196" fontId="6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42" fillId="0" borderId="41" applyNumberFormat="0" applyFill="0" applyAlignment="0" applyProtection="0">
      <alignment vertical="center"/>
    </xf>
    <xf numFmtId="192" fontId="99" fillId="0" borderId="0"/>
    <xf numFmtId="0" fontId="25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11" fillId="0" borderId="0" applyProtection="0"/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6" fillId="26" borderId="29" applyNumberFormat="0" applyFont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6" fillId="0" borderId="0"/>
    <xf numFmtId="0" fontId="6" fillId="26" borderId="29" applyNumberFormat="0" applyFont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1" fillId="41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08" fillId="0" borderId="46" applyNumberFormat="0" applyAlignment="0" applyProtection="0">
      <alignment horizontal="left" vertical="center"/>
    </xf>
    <xf numFmtId="0" fontId="45" fillId="11" borderId="0" applyNumberFormat="0" applyBorder="0" applyAlignment="0" applyProtection="0">
      <alignment vertical="center"/>
    </xf>
    <xf numFmtId="0" fontId="108" fillId="0" borderId="47">
      <alignment horizontal="left" vertical="center"/>
    </xf>
    <xf numFmtId="0" fontId="6" fillId="26" borderId="29" applyNumberFormat="0" applyFon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70" fillId="4" borderId="36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117" fillId="41" borderId="36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117" fillId="41" borderId="36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70" fillId="41" borderId="36" applyNumberFormat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8" fillId="0" borderId="0" applyProtection="0"/>
    <xf numFmtId="0" fontId="25" fillId="5" borderId="0" applyNumberFormat="0" applyBorder="0" applyAlignment="0" applyProtection="0">
      <alignment vertical="center"/>
    </xf>
    <xf numFmtId="0" fontId="108" fillId="0" borderId="0" applyProtection="0"/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1" fontId="93" fillId="62" borderId="0"/>
    <xf numFmtId="9" fontId="6" fillId="0" borderId="0" applyFont="0" applyFill="0" applyBorder="0" applyAlignment="0" applyProtection="0"/>
    <xf numFmtId="0" fontId="44" fillId="0" borderId="30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181" fontId="63" fillId="45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199" fontId="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202" fontId="6" fillId="0" borderId="0" applyFont="0" applyFill="0" applyBorder="0" applyAlignment="0" applyProtection="0"/>
    <xf numFmtId="0" fontId="50" fillId="9" borderId="0" applyNumberFormat="0" applyBorder="0" applyAlignment="0" applyProtection="0"/>
    <xf numFmtId="199" fontId="6" fillId="0" borderId="0" applyFont="0" applyFill="0" applyBorder="0" applyAlignment="0" applyProtection="0"/>
    <xf numFmtId="0" fontId="61" fillId="44" borderId="0" applyNumberFormat="0" applyBorder="0" applyAlignment="0" applyProtection="0">
      <alignment vertical="center"/>
    </xf>
    <xf numFmtId="0" fontId="100" fillId="0" borderId="31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93" fillId="0" borderId="0"/>
    <xf numFmtId="0" fontId="76" fillId="0" borderId="0"/>
    <xf numFmtId="0" fontId="3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179" fontId="6" fillId="0" borderId="0" applyFont="0" applyFill="0" applyProtection="0"/>
    <xf numFmtId="0" fontId="6" fillId="26" borderId="29" applyNumberFormat="0" applyFont="0" applyAlignment="0" applyProtection="0">
      <alignment vertical="center"/>
    </xf>
    <xf numFmtId="0" fontId="6" fillId="0" borderId="0"/>
    <xf numFmtId="0" fontId="6" fillId="26" borderId="29" applyNumberFormat="0" applyFont="0" applyAlignment="0" applyProtection="0">
      <alignment vertical="center"/>
    </xf>
    <xf numFmtId="0" fontId="6" fillId="0" borderId="0"/>
    <xf numFmtId="0" fontId="6" fillId="26" borderId="29" applyNumberFormat="0" applyFont="0" applyAlignment="0" applyProtection="0">
      <alignment vertical="center"/>
    </xf>
    <xf numFmtId="0" fontId="6" fillId="0" borderId="0"/>
    <xf numFmtId="0" fontId="70" fillId="41" borderId="36" applyNumberFormat="0" applyAlignment="0" applyProtection="0">
      <alignment vertical="center"/>
    </xf>
    <xf numFmtId="0" fontId="6" fillId="0" borderId="0">
      <alignment vertical="center"/>
    </xf>
    <xf numFmtId="0" fontId="70" fillId="41" borderId="36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70" fillId="41" borderId="3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85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119" fillId="0" borderId="0" applyNumberFormat="0" applyFill="0" applyBorder="0" applyAlignment="0" applyProtection="0"/>
    <xf numFmtId="0" fontId="95" fillId="63" borderId="8">
      <protection locked="0"/>
    </xf>
    <xf numFmtId="0" fontId="95" fillId="63" borderId="8">
      <protection locked="0"/>
    </xf>
    <xf numFmtId="0" fontId="6" fillId="0" borderId="0"/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43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53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53" fillId="16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53" fillId="16" borderId="0" applyNumberFormat="0" applyBorder="0" applyAlignment="0" applyProtection="0">
      <alignment vertical="center"/>
    </xf>
    <xf numFmtId="0" fontId="111" fillId="0" borderId="48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3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1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12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5" fillId="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0" fillId="26" borderId="29" applyNumberFormat="0" applyFont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86" fillId="0" borderId="11" applyNumberFormat="0" applyFill="0" applyProtection="0">
      <alignment horizontal="right"/>
    </xf>
    <xf numFmtId="0" fontId="83" fillId="0" borderId="4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3" fillId="0" borderId="42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7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7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7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7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83" fillId="0" borderId="42" applyNumberFormat="0" applyFill="0" applyAlignment="0" applyProtection="0">
      <alignment vertical="center"/>
    </xf>
    <xf numFmtId="0" fontId="83" fillId="0" borderId="4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3" fillId="0" borderId="4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0" fontId="100" fillId="0" borderId="31" applyNumberFormat="0" applyFill="0" applyAlignment="0" applyProtection="0">
      <alignment vertical="center"/>
    </xf>
    <xf numFmtId="0" fontId="100" fillId="0" borderId="31" applyNumberFormat="0" applyFill="0" applyAlignment="0" applyProtection="0">
      <alignment vertical="center"/>
    </xf>
    <xf numFmtId="0" fontId="100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6" fillId="0" borderId="0"/>
    <xf numFmtId="0" fontId="89" fillId="0" borderId="43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28" fillId="7" borderId="25" applyNumberFormat="0" applyAlignment="0" applyProtection="0">
      <alignment vertical="center"/>
    </xf>
    <xf numFmtId="182" fontId="9" fillId="0" borderId="2">
      <alignment vertical="center"/>
      <protection locked="0"/>
    </xf>
    <xf numFmtId="0" fontId="48" fillId="0" borderId="31" applyNumberFormat="0" applyFill="0" applyAlignment="0" applyProtection="0">
      <alignment vertical="center"/>
    </xf>
    <xf numFmtId="0" fontId="6" fillId="0" borderId="0"/>
    <xf numFmtId="0" fontId="47" fillId="6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0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0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0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0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6" fillId="0" borderId="0"/>
    <xf numFmtId="0" fontId="34" fillId="0" borderId="45" applyNumberFormat="0" applyFill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21" fillId="0" borderId="11" applyNumberFormat="0" applyFill="0" applyProtection="0">
      <alignment horizontal="center"/>
    </xf>
    <xf numFmtId="0" fontId="53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" fillId="0" borderId="0"/>
    <xf numFmtId="0" fontId="53" fillId="1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14" fillId="0" borderId="0"/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9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182" fontId="9" fillId="0" borderId="2">
      <alignment vertical="center"/>
      <protection locked="0"/>
    </xf>
    <xf numFmtId="0" fontId="27" fillId="9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5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6" fillId="0" borderId="0"/>
    <xf numFmtId="0" fontId="73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2" fillId="4" borderId="26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52" fillId="0" borderId="3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8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3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5" borderId="0" applyNumberFormat="0" applyBorder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5" borderId="26" applyNumberFormat="0" applyAlignment="0" applyProtection="0">
      <alignment vertical="center"/>
    </xf>
    <xf numFmtId="0" fontId="0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0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94" fillId="15" borderId="26" applyNumberFormat="0" applyAlignment="0" applyProtection="0">
      <alignment vertical="center"/>
    </xf>
    <xf numFmtId="0" fontId="0" fillId="0" borderId="0">
      <alignment vertical="center"/>
    </xf>
    <xf numFmtId="0" fontId="53" fillId="1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15" borderId="26" applyNumberFormat="0" applyAlignment="0" applyProtection="0">
      <alignment vertical="center"/>
    </xf>
    <xf numFmtId="0" fontId="0" fillId="0" borderId="0">
      <alignment vertical="center"/>
    </xf>
    <xf numFmtId="0" fontId="53" fillId="1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15" borderId="26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15" borderId="26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15" borderId="26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96" fillId="16" borderId="0" applyNumberFormat="0" applyBorder="0" applyAlignment="0" applyProtection="0">
      <alignment vertical="center"/>
    </xf>
    <xf numFmtId="0" fontId="6" fillId="0" borderId="0"/>
    <xf numFmtId="0" fontId="96" fillId="1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96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96" fillId="16" borderId="0" applyNumberFormat="0" applyBorder="0" applyAlignment="0" applyProtection="0">
      <alignment vertical="center"/>
    </xf>
    <xf numFmtId="0" fontId="6" fillId="0" borderId="0"/>
    <xf numFmtId="0" fontId="9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9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3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3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16" borderId="0" applyNumberFormat="0" applyBorder="0" applyAlignment="0" applyProtection="0">
      <alignment vertical="center"/>
    </xf>
    <xf numFmtId="0" fontId="6" fillId="0" borderId="0"/>
    <xf numFmtId="0" fontId="36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1" fillId="44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182" fontId="9" fillId="0" borderId="2">
      <alignment vertical="center"/>
      <protection locked="0"/>
    </xf>
    <xf numFmtId="0" fontId="36" fillId="16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182" fontId="9" fillId="0" borderId="2">
      <alignment vertical="center"/>
      <protection locked="0"/>
    </xf>
    <xf numFmtId="0" fontId="36" fillId="16" borderId="0" applyNumberFormat="0" applyBorder="0" applyAlignment="0" applyProtection="0">
      <alignment vertical="center"/>
    </xf>
    <xf numFmtId="182" fontId="9" fillId="0" borderId="2">
      <alignment vertical="center"/>
      <protection locked="0"/>
    </xf>
    <xf numFmtId="0" fontId="36" fillId="16" borderId="0" applyNumberFormat="0" applyBorder="0" applyAlignment="0" applyProtection="0">
      <alignment vertical="center"/>
    </xf>
    <xf numFmtId="182" fontId="9" fillId="0" borderId="2">
      <alignment vertical="center"/>
      <protection locked="0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30" fillId="4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81" fillId="0" borderId="30" applyNumberFormat="0" applyFill="0" applyAlignment="0" applyProtection="0">
      <alignment vertical="center"/>
    </xf>
    <xf numFmtId="0" fontId="53" fillId="5" borderId="0" applyNumberFormat="0" applyBorder="0" applyAlignment="0" applyProtection="0"/>
    <xf numFmtId="0" fontId="81" fillId="0" borderId="30" applyNumberFormat="0" applyFill="0" applyAlignment="0" applyProtection="0">
      <alignment vertical="center"/>
    </xf>
    <xf numFmtId="0" fontId="53" fillId="5" borderId="0" applyNumberFormat="0" applyBorder="0" applyAlignment="0" applyProtection="0"/>
    <xf numFmtId="0" fontId="81" fillId="0" borderId="30" applyNumberFormat="0" applyFill="0" applyAlignment="0" applyProtection="0">
      <alignment vertical="center"/>
    </xf>
    <xf numFmtId="0" fontId="53" fillId="5" borderId="0" applyNumberFormat="0" applyBorder="0" applyAlignment="0" applyProtection="0"/>
    <xf numFmtId="0" fontId="81" fillId="0" borderId="30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3" fillId="5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91" fillId="0" borderId="34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66" fillId="0" borderId="34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91" fillId="0" borderId="44" applyNumberFormat="0" applyFill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1" fillId="0" borderId="44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91" fillId="0" borderId="44" applyNumberFormat="0" applyFill="0" applyAlignment="0" applyProtection="0">
      <alignment vertical="center"/>
    </xf>
    <xf numFmtId="0" fontId="91" fillId="0" borderId="44" applyNumberFormat="0" applyFill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82" fillId="4" borderId="26" applyNumberFormat="0" applyAlignment="0" applyProtection="0">
      <alignment vertical="center"/>
    </xf>
    <xf numFmtId="0" fontId="82" fillId="4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82" fillId="4" borderId="26" applyNumberFormat="0" applyAlignment="0" applyProtection="0">
      <alignment vertical="center"/>
    </xf>
    <xf numFmtId="0" fontId="82" fillId="4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82" fillId="4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59" fillId="41" borderId="26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103" fillId="7" borderId="25" applyNumberFormat="0" applyAlignment="0" applyProtection="0">
      <alignment vertical="center"/>
    </xf>
    <xf numFmtId="0" fontId="103" fillId="7" borderId="25" applyNumberFormat="0" applyAlignment="0" applyProtection="0">
      <alignment vertical="center"/>
    </xf>
    <xf numFmtId="0" fontId="103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182" fontId="9" fillId="0" borderId="2">
      <alignment vertical="center"/>
      <protection locked="0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182" fontId="9" fillId="0" borderId="2">
      <alignment vertical="center"/>
      <protection locked="0"/>
    </xf>
    <xf numFmtId="0" fontId="28" fillId="7" borderId="25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18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0" fillId="5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182" fontId="9" fillId="0" borderId="2">
      <alignment vertical="center"/>
      <protection locked="0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6" fillId="0" borderId="11" applyNumberFormat="0" applyFill="0" applyProtection="0">
      <alignment horizontal="left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70" fillId="4" borderId="36" applyNumberFormat="0" applyAlignment="0" applyProtection="0">
      <alignment vertical="center"/>
    </xf>
    <xf numFmtId="0" fontId="117" fillId="41" borderId="36" applyNumberFormat="0" applyAlignment="0" applyProtection="0">
      <alignment vertical="center"/>
    </xf>
    <xf numFmtId="0" fontId="117" fillId="41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70" fillId="4" borderId="36" applyNumberFormat="0" applyAlignment="0" applyProtection="0">
      <alignment vertical="center"/>
    </xf>
    <xf numFmtId="0" fontId="70" fillId="4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70" fillId="41" borderId="3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0" fontId="33" fillId="15" borderId="26" applyNumberFormat="0" applyAlignment="0" applyProtection="0">
      <alignment vertical="center"/>
    </xf>
    <xf numFmtId="1" fontId="86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0" fontId="6" fillId="26" borderId="29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0" fontId="6" fillId="0" borderId="5" xfId="0" applyNumberFormat="1" applyFont="1" applyFill="1" applyBorder="1" applyAlignment="1">
      <alignment horizontal="center" vertical="center"/>
    </xf>
    <xf numFmtId="203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4" fontId="7" fillId="0" borderId="8" xfId="3028" applyNumberFormat="1" applyFont="1" applyFill="1" applyBorder="1" applyAlignment="1" applyProtection="1">
      <alignment horizontal="center" vertical="center" wrapText="1"/>
    </xf>
    <xf numFmtId="203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4" fontId="9" fillId="0" borderId="8" xfId="3028" applyNumberFormat="1" applyFont="1" applyFill="1" applyBorder="1" applyAlignment="1" applyProtection="1">
      <alignment horizontal="center" vertical="center" wrapText="1"/>
    </xf>
    <xf numFmtId="203" fontId="9" fillId="0" borderId="9" xfId="3028" applyNumberFormat="1" applyFont="1" applyFill="1" applyBorder="1" applyAlignment="1" applyProtection="1">
      <alignment horizontal="center" vertical="center" wrapText="1"/>
    </xf>
    <xf numFmtId="205" fontId="8" fillId="0" borderId="8" xfId="0" applyNumberFormat="1" applyFont="1" applyBorder="1" applyAlignment="1">
      <alignment horizontal="center" vertical="center"/>
    </xf>
    <xf numFmtId="203" fontId="8" fillId="0" borderId="8" xfId="0" applyNumberFormat="1" applyFont="1" applyBorder="1" applyAlignment="1">
      <alignment horizontal="center" vertical="center"/>
    </xf>
    <xf numFmtId="204" fontId="7" fillId="0" borderId="8" xfId="0" applyNumberFormat="1" applyFont="1" applyFill="1" applyBorder="1" applyAlignment="1">
      <alignment horizontal="center" vertical="center" wrapText="1"/>
    </xf>
    <xf numFmtId="203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3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4" fontId="7" fillId="0" borderId="11" xfId="0" applyNumberFormat="1" applyFont="1" applyFill="1" applyBorder="1" applyAlignment="1">
      <alignment horizontal="center" vertical="center" wrapText="1"/>
    </xf>
    <xf numFmtId="203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4" fontId="9" fillId="0" borderId="8" xfId="3028" applyNumberFormat="1" applyFont="1" applyFill="1" applyBorder="1" applyAlignment="1" applyProtection="1">
      <alignment horizontal="right" vertical="center" wrapText="1"/>
    </xf>
    <xf numFmtId="203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4" fontId="9" fillId="0" borderId="8" xfId="220" applyNumberFormat="1" applyFont="1" applyFill="1" applyBorder="1" applyAlignment="1">
      <alignment horizontal="right" vertical="center" wrapText="1"/>
    </xf>
    <xf numFmtId="203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6" fontId="0" fillId="0" borderId="8" xfId="0" applyNumberFormat="1" applyFont="1" applyBorder="1" applyAlignment="1">
      <alignment horizontal="center" vertical="center"/>
    </xf>
    <xf numFmtId="203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4" fontId="9" fillId="0" borderId="11" xfId="3028" applyNumberFormat="1" applyFont="1" applyFill="1" applyBorder="1" applyAlignment="1" applyProtection="1">
      <alignment horizontal="right" vertical="center" wrapText="1"/>
    </xf>
    <xf numFmtId="203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4" fontId="9" fillId="0" borderId="8" xfId="0" applyNumberFormat="1" applyFont="1" applyFill="1" applyBorder="1" applyAlignment="1">
      <alignment horizontal="right" vertical="center" wrapText="1"/>
    </xf>
    <xf numFmtId="203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6" fontId="4" fillId="0" borderId="8" xfId="0" applyNumberFormat="1" applyFont="1" applyBorder="1" applyAlignment="1">
      <alignment horizontal="center" vertical="center"/>
    </xf>
    <xf numFmtId="203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5" fontId="6" fillId="0" borderId="9" xfId="0" applyNumberFormat="1" applyFont="1" applyFill="1" applyBorder="1" applyAlignment="1">
      <alignment horizontal="center" vertical="center"/>
    </xf>
    <xf numFmtId="203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203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203" fontId="0" fillId="0" borderId="9" xfId="0" applyNumberForma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203" fontId="0" fillId="0" borderId="18" xfId="0" applyNumberFormat="1" applyBorder="1" applyAlignment="1">
      <alignment vertical="center"/>
    </xf>
    <xf numFmtId="205" fontId="0" fillId="0" borderId="0" xfId="0" applyNumberFormat="1">
      <alignment vertical="center"/>
    </xf>
    <xf numFmtId="0" fontId="0" fillId="0" borderId="0" xfId="0" applyFill="1">
      <alignment vertical="center"/>
    </xf>
    <xf numFmtId="205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5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205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5" fontId="0" fillId="0" borderId="7" xfId="0" applyNumberFormat="1" applyBorder="1">
      <alignment vertical="center"/>
    </xf>
    <xf numFmtId="184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05" fontId="0" fillId="0" borderId="17" xfId="0" applyNumberFormat="1" applyBorder="1">
      <alignment vertical="center"/>
    </xf>
    <xf numFmtId="184" fontId="0" fillId="0" borderId="18" xfId="0" applyNumberFormat="1" applyFont="1" applyFill="1" applyBorder="1" applyAlignment="1" applyProtection="1">
      <alignment vertical="center"/>
    </xf>
    <xf numFmtId="203" fontId="0" fillId="0" borderId="0" xfId="0" applyNumberFormat="1" applyFill="1">
      <alignment vertical="center"/>
    </xf>
    <xf numFmtId="205" fontId="3" fillId="0" borderId="5" xfId="0" applyNumberFormat="1" applyFont="1" applyBorder="1" applyAlignment="1">
      <alignment horizontal="center" vertical="center"/>
    </xf>
    <xf numFmtId="203" fontId="3" fillId="0" borderId="0" xfId="0" applyNumberFormat="1" applyFont="1" applyAlignment="1">
      <alignment horizontal="center" vertical="center"/>
    </xf>
    <xf numFmtId="205" fontId="3" fillId="0" borderId="8" xfId="0" applyNumberFormat="1" applyFont="1" applyBorder="1" applyAlignment="1">
      <alignment horizontal="center" vertical="center"/>
    </xf>
    <xf numFmtId="205" fontId="3" fillId="0" borderId="0" xfId="0" applyNumberFormat="1" applyFont="1" applyAlignment="1">
      <alignment horizontal="center" vertical="center"/>
    </xf>
    <xf numFmtId="203" fontId="3" fillId="0" borderId="9" xfId="0" applyNumberFormat="1" applyFont="1" applyBorder="1" applyAlignment="1">
      <alignment horizontal="center" vertical="center"/>
    </xf>
    <xf numFmtId="203" fontId="13" fillId="0" borderId="9" xfId="0" applyNumberFormat="1" applyFont="1" applyBorder="1" applyAlignment="1">
      <alignment horizontal="center" vertical="center"/>
    </xf>
    <xf numFmtId="205" fontId="3" fillId="0" borderId="17" xfId="0" applyNumberFormat="1" applyFont="1" applyBorder="1" applyAlignment="1">
      <alignment horizontal="center" vertical="center"/>
    </xf>
    <xf numFmtId="203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4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4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5" fontId="0" fillId="0" borderId="5" xfId="0" applyNumberFormat="1" applyBorder="1" applyAlignment="1">
      <alignment horizontal="center" vertical="center"/>
    </xf>
    <xf numFmtId="203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5" fontId="2" fillId="0" borderId="8" xfId="0" applyNumberFormat="1" applyFont="1" applyBorder="1" applyAlignment="1">
      <alignment horizontal="center" vertical="center"/>
    </xf>
    <xf numFmtId="203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5" fontId="0" fillId="0" borderId="8" xfId="0" applyNumberFormat="1" applyBorder="1" applyAlignment="1">
      <alignment horizontal="center" vertical="center"/>
    </xf>
    <xf numFmtId="203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5" fontId="0" fillId="0" borderId="11" xfId="0" applyNumberFormat="1" applyBorder="1" applyAlignment="1">
      <alignment horizontal="center" vertical="center"/>
    </xf>
    <xf numFmtId="203" fontId="2" fillId="0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03" fontId="0" fillId="0" borderId="0" xfId="0" applyNumberFormat="1">
      <alignment vertical="center"/>
    </xf>
    <xf numFmtId="0" fontId="15" fillId="0" borderId="0" xfId="0" applyFont="1" applyAlignment="1">
      <alignment horizontal="center" vertical="center"/>
    </xf>
    <xf numFmtId="203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203" fontId="16" fillId="0" borderId="2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03" fontId="5" fillId="0" borderId="21" xfId="0" applyNumberFormat="1" applyFont="1" applyBorder="1" applyAlignment="1">
      <alignment horizontal="center" vertical="center"/>
    </xf>
    <xf numFmtId="20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03" fontId="13" fillId="0" borderId="8" xfId="0" applyNumberFormat="1" applyFont="1" applyBorder="1" applyAlignment="1">
      <alignment horizontal="center" vertical="center"/>
    </xf>
    <xf numFmtId="205" fontId="3" fillId="0" borderId="22" xfId="0" applyNumberFormat="1" applyFont="1" applyBorder="1" applyAlignment="1">
      <alignment horizontal="center" vertical="center"/>
    </xf>
    <xf numFmtId="203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205" fontId="0" fillId="0" borderId="0" xfId="0" applyNumberFormat="1" applyFill="1">
      <alignment vertical="center"/>
    </xf>
    <xf numFmtId="0" fontId="15" fillId="0" borderId="0" xfId="0" applyFont="1" applyFill="1" applyAlignment="1">
      <alignment horizontal="center" vertical="center"/>
    </xf>
    <xf numFmtId="205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205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5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7" fillId="0" borderId="7" xfId="0" applyFont="1" applyFill="1" applyBorder="1">
      <alignment vertical="center"/>
    </xf>
    <xf numFmtId="205" fontId="0" fillId="0" borderId="5" xfId="3654" applyNumberFormat="1" applyFont="1" applyFill="1" applyBorder="1" applyAlignment="1" applyProtection="1">
      <alignment horizontal="center" vertical="center"/>
    </xf>
    <xf numFmtId="205" fontId="0" fillId="0" borderId="8" xfId="0" applyNumberFormat="1" applyFill="1" applyBorder="1" applyAlignment="1">
      <alignment horizontal="center" vertical="center"/>
    </xf>
    <xf numFmtId="207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5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205" fontId="0" fillId="0" borderId="8" xfId="0" applyNumberFormat="1" applyFont="1" applyFill="1" applyBorder="1" applyAlignment="1" applyProtection="1">
      <alignment horizontal="center" vertical="center"/>
      <protection locked="0"/>
    </xf>
    <xf numFmtId="205" fontId="6" fillId="0" borderId="8" xfId="2240" applyNumberFormat="1" applyFill="1" applyBorder="1" applyAlignment="1">
      <alignment horizontal="center" vertical="center"/>
    </xf>
    <xf numFmtId="205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205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203" fontId="2" fillId="0" borderId="18" xfId="0" applyNumberFormat="1" applyFont="1" applyFill="1" applyBorder="1" applyAlignment="1">
      <alignment horizontal="center" vertical="center"/>
    </xf>
    <xf numFmtId="20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205" fontId="16" fillId="0" borderId="1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205" fontId="18" fillId="3" borderId="5" xfId="0" applyNumberFormat="1" applyFont="1" applyFill="1" applyBorder="1" applyAlignment="1">
      <alignment horizontal="center" vertical="center"/>
    </xf>
    <xf numFmtId="203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205" fontId="18" fillId="3" borderId="9" xfId="0" applyNumberFormat="1" applyFont="1" applyFill="1" applyBorder="1" applyAlignment="1">
      <alignment horizontal="center" vertical="center"/>
    </xf>
    <xf numFmtId="203" fontId="9" fillId="0" borderId="9" xfId="3143" applyNumberFormat="1" applyFont="1" applyBorder="1" applyAlignment="1" applyProtection="1">
      <alignment horizontal="center" vertical="center" wrapText="1"/>
    </xf>
    <xf numFmtId="0" fontId="19" fillId="3" borderId="0" xfId="0" applyFont="1" applyFill="1" applyBorder="1" applyAlignment="1">
      <alignment horizontal="right" vertical="center"/>
    </xf>
    <xf numFmtId="205" fontId="20" fillId="3" borderId="8" xfId="0" applyNumberFormat="1" applyFont="1" applyFill="1" applyBorder="1" applyAlignment="1">
      <alignment horizontal="center" vertical="center"/>
    </xf>
    <xf numFmtId="203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205" fontId="20" fillId="3" borderId="11" xfId="0" applyNumberFormat="1" applyFont="1" applyFill="1" applyBorder="1" applyAlignment="1">
      <alignment horizontal="center" vertical="center"/>
    </xf>
    <xf numFmtId="203" fontId="9" fillId="0" borderId="12" xfId="3143" applyNumberFormat="1" applyFont="1" applyBorder="1" applyAlignment="1" applyProtection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205" fontId="3" fillId="0" borderId="8" xfId="2870" applyNumberFormat="1" applyFont="1" applyFill="1" applyBorder="1" applyAlignment="1">
      <alignment vertical="center"/>
    </xf>
    <xf numFmtId="203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203" fontId="3" fillId="0" borderId="9" xfId="2870" applyNumberFormat="1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21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205" fontId="3" fillId="0" borderId="22" xfId="2870" applyNumberFormat="1" applyFont="1" applyFill="1" applyBorder="1" applyAlignment="1">
      <alignment vertical="center"/>
    </xf>
    <xf numFmtId="203" fontId="3" fillId="0" borderId="18" xfId="287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203" fontId="0" fillId="0" borderId="5" xfId="0" applyNumberFormat="1" applyFill="1" applyBorder="1" applyAlignment="1">
      <alignment horizontal="right" vertical="center"/>
    </xf>
    <xf numFmtId="203" fontId="0" fillId="0" borderId="6" xfId="0" applyNumberForma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203" fontId="0" fillId="0" borderId="8" xfId="0" applyNumberFormat="1" applyFill="1" applyBorder="1" applyAlignment="1">
      <alignment horizontal="right" vertical="center"/>
    </xf>
    <xf numFmtId="203" fontId="0" fillId="0" borderId="9" xfId="0" applyNumberFormat="1" applyFill="1" applyBorder="1" applyAlignment="1">
      <alignment horizontal="right" vertical="center"/>
    </xf>
    <xf numFmtId="203" fontId="2" fillId="0" borderId="9" xfId="0" applyNumberFormat="1" applyFon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205" fontId="0" fillId="0" borderId="8" xfId="0" applyNumberFormat="1" applyFill="1" applyBorder="1" applyAlignment="1">
      <alignment horizontal="right" vertical="center"/>
    </xf>
    <xf numFmtId="0" fontId="11" fillId="0" borderId="17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205" fontId="0" fillId="0" borderId="22" xfId="0" applyNumberFormat="1" applyFill="1" applyBorder="1" applyAlignment="1">
      <alignment horizontal="right" vertical="center"/>
    </xf>
    <xf numFmtId="203" fontId="0" fillId="0" borderId="18" xfId="0" applyNumberForma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203" fontId="1" fillId="0" borderId="14" xfId="0" applyNumberFormat="1" applyFont="1" applyBorder="1" applyAlignment="1">
      <alignment horizontal="center" vertical="center"/>
    </xf>
    <xf numFmtId="205" fontId="6" fillId="0" borderId="8" xfId="0" applyNumberFormat="1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205" fontId="0" fillId="0" borderId="22" xfId="0" applyNumberFormat="1" applyBorder="1" applyAlignment="1">
      <alignment horizontal="center" vertical="center"/>
    </xf>
    <xf numFmtId="203" fontId="2" fillId="4" borderId="18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203" fontId="1" fillId="0" borderId="0" xfId="0" applyNumberFormat="1" applyFont="1" applyAlignment="1">
      <alignment horizontal="center" vertical="center"/>
    </xf>
    <xf numFmtId="203" fontId="11" fillId="0" borderId="0" xfId="0" applyNumberFormat="1" applyFont="1" applyBorder="1">
      <alignment vertical="center"/>
    </xf>
    <xf numFmtId="205" fontId="0" fillId="0" borderId="8" xfId="0" applyNumberFormat="1" applyBorder="1" applyAlignment="1">
      <alignment horizontal="right" vertical="center"/>
    </xf>
    <xf numFmtId="205" fontId="18" fillId="0" borderId="8" xfId="0" applyNumberFormat="1" applyFont="1" applyFill="1" applyBorder="1" applyAlignment="1">
      <alignment horizontal="right" vertical="center"/>
    </xf>
    <xf numFmtId="203" fontId="18" fillId="0" borderId="9" xfId="0" applyNumberFormat="1" applyFont="1" applyFill="1" applyBorder="1" applyAlignment="1">
      <alignment horizontal="center" vertical="center"/>
    </xf>
    <xf numFmtId="205" fontId="0" fillId="0" borderId="22" xfId="0" applyNumberFormat="1" applyBorder="1" applyAlignment="1">
      <alignment horizontal="right" vertical="center"/>
    </xf>
    <xf numFmtId="205" fontId="18" fillId="0" borderId="22" xfId="0" applyNumberFormat="1" applyFont="1" applyFill="1" applyBorder="1" applyAlignment="1">
      <alignment horizontal="right" vertical="center"/>
    </xf>
    <xf numFmtId="203" fontId="18" fillId="0" borderId="18" xfId="0" applyNumberFormat="1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205" fontId="0" fillId="0" borderId="5" xfId="0" applyNumberFormat="1" applyBorder="1" applyAlignment="1">
      <alignment horizontal="right" vertical="center"/>
    </xf>
    <xf numFmtId="203" fontId="0" fillId="0" borderId="18" xfId="0" applyNumberFormat="1" applyBorder="1" applyAlignment="1">
      <alignment horizontal="center" vertical="center"/>
    </xf>
    <xf numFmtId="203" fontId="6" fillId="0" borderId="0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200" fontId="3" fillId="4" borderId="5" xfId="0" applyNumberFormat="1" applyFont="1" applyFill="1" applyBorder="1">
      <alignment vertical="center"/>
    </xf>
    <xf numFmtId="178" fontId="0" fillId="0" borderId="0" xfId="0" applyNumberFormat="1">
      <alignment vertical="center"/>
    </xf>
    <xf numFmtId="200" fontId="0" fillId="0" borderId="8" xfId="0" applyNumberFormat="1" applyBorder="1">
      <alignment vertical="center"/>
    </xf>
    <xf numFmtId="200" fontId="0" fillId="0" borderId="22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2" fillId="0" borderId="0" xfId="0" applyNumberFormat="1" applyFont="1" applyBorder="1">
      <alignment vertical="center"/>
    </xf>
    <xf numFmtId="178" fontId="0" fillId="0" borderId="0" xfId="0" applyNumberFormat="1" applyBorder="1">
      <alignment vertical="center"/>
    </xf>
    <xf numFmtId="205" fontId="3" fillId="0" borderId="8" xfId="0" applyNumberFormat="1" applyFont="1" applyBorder="1">
      <alignment vertical="center"/>
    </xf>
    <xf numFmtId="203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205" fontId="3" fillId="0" borderId="11" xfId="0" applyNumberFormat="1" applyFont="1" applyBorder="1">
      <alignment vertical="center"/>
    </xf>
    <xf numFmtId="203" fontId="3" fillId="0" borderId="12" xfId="0" applyNumberFormat="1" applyFont="1" applyBorder="1">
      <alignment vertical="center"/>
    </xf>
    <xf numFmtId="0" fontId="0" fillId="0" borderId="23" xfId="0" applyBorder="1">
      <alignment vertical="center"/>
    </xf>
    <xf numFmtId="203" fontId="3" fillId="0" borderId="12" xfId="0" applyNumberFormat="1" applyFont="1" applyBorder="1" applyAlignment="1">
      <alignment horizontal="center" vertical="center"/>
    </xf>
    <xf numFmtId="203" fontId="3" fillId="0" borderId="21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00" fontId="13" fillId="0" borderId="8" xfId="3143" applyNumberFormat="1" applyFont="1" applyBorder="1" applyAlignment="1" applyProtection="1">
      <alignment horizontal="center" vertical="center" wrapText="1"/>
    </xf>
    <xf numFmtId="203" fontId="23" fillId="0" borderId="9" xfId="3143" applyNumberFormat="1" applyFont="1" applyBorder="1" applyAlignment="1" applyProtection="1">
      <alignment horizontal="center" vertical="center" wrapText="1"/>
    </xf>
    <xf numFmtId="203" fontId="10" fillId="0" borderId="9" xfId="0" applyNumberFormat="1" applyFont="1" applyBorder="1" applyAlignment="1">
      <alignment horizontal="center" vertical="center"/>
    </xf>
    <xf numFmtId="205" fontId="13" fillId="0" borderId="8" xfId="3143" applyNumberFormat="1" applyFont="1" applyBorder="1" applyAlignment="1" applyProtection="1">
      <alignment horizontal="center" vertical="center" wrapText="1"/>
    </xf>
    <xf numFmtId="205" fontId="3" fillId="0" borderId="8" xfId="2870" applyNumberFormat="1" applyFont="1" applyFill="1" applyBorder="1" applyAlignment="1">
      <alignment horizontal="center" vertical="center"/>
    </xf>
    <xf numFmtId="205" fontId="3" fillId="0" borderId="7" xfId="0" applyNumberFormat="1" applyFont="1" applyBorder="1" applyAlignment="1">
      <alignment horizontal="center" vertical="center"/>
    </xf>
    <xf numFmtId="207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03" fontId="3" fillId="0" borderId="9" xfId="0" applyNumberFormat="1" applyFont="1" applyFill="1" applyBorder="1" applyAlignment="1">
      <alignment horizontal="center" vertical="center"/>
    </xf>
    <xf numFmtId="203" fontId="10" fillId="0" borderId="9" xfId="0" applyNumberFormat="1" applyFont="1" applyFill="1" applyBorder="1" applyAlignment="1">
      <alignment horizontal="center" vertical="center"/>
    </xf>
    <xf numFmtId="205" fontId="13" fillId="0" borderId="8" xfId="0" applyNumberFormat="1" applyFont="1" applyFill="1" applyBorder="1" applyAlignment="1">
      <alignment horizontal="center" vertical="center" wrapText="1"/>
    </xf>
    <xf numFmtId="203" fontId="23" fillId="0" borderId="9" xfId="2968" applyNumberFormat="1" applyFont="1" applyFill="1" applyBorder="1" applyAlignment="1">
      <alignment horizontal="center" vertical="center" wrapText="1"/>
    </xf>
    <xf numFmtId="205" fontId="13" fillId="0" borderId="8" xfId="2240" applyNumberFormat="1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200" fontId="13" fillId="2" borderId="22" xfId="0" applyNumberFormat="1" applyFont="1" applyFill="1" applyBorder="1" applyAlignment="1">
      <alignment horizontal="center" vertical="center"/>
    </xf>
    <xf numFmtId="203" fontId="23" fillId="2" borderId="18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7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强调文字颜色 1 7 2" xfId="504"/>
    <cellStyle name="好_奖励补助测算7.25" xfId="505"/>
    <cellStyle name="60% - 强调文字颜色 5 10" xfId="506"/>
    <cellStyle name="20% - 强调文字颜色 1 2 3" xfId="507"/>
    <cellStyle name="好_~4190974 7" xfId="508"/>
    <cellStyle name="差_财政供养人员 5" xfId="509"/>
    <cellStyle name="差_义务教育阶段教职工人数（教育厅提供最终） 6" xfId="510"/>
    <cellStyle name="差_奖励补助测算5.24冯铸 3" xfId="511"/>
    <cellStyle name="Bad 4" xfId="512"/>
    <cellStyle name="好_2007年检察院案件数 7" xfId="513"/>
    <cellStyle name="常规 11 5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Millares_96 Risk" xfId="2046"/>
    <cellStyle name="差_~4190974 7" xfId="2047"/>
    <cellStyle name="常规 2 2 2 2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好_基础数据分析 5" xfId="3457"/>
    <cellStyle name="好_基础数据分析 6" xfId="3458"/>
    <cellStyle name="好_基础数据分析 7" xfId="3459"/>
    <cellStyle name="好_云南省2008年中小学教职工情况（教育厅提供20090101加工整理）" xfId="3460"/>
    <cellStyle name="好_基础数据分析 8" xfId="3461"/>
    <cellStyle name="好_基础数据分析 9" xfId="3462"/>
    <cellStyle name="好_奖励补助测算5.23新 2" xfId="3463"/>
    <cellStyle name="好_奖励补助测算5.23新 3" xfId="3464"/>
    <cellStyle name="好_奖励补助测算5.23新 4" xfId="3465"/>
    <cellStyle name="好_奖励补助测算5.23新 5" xfId="3466"/>
    <cellStyle name="好_奖励补助测算5.23新 6" xfId="3467"/>
    <cellStyle name="好_奖励补助测算5.24冯铸" xfId="3468"/>
    <cellStyle name="好_奖励补助测算5.24冯铸 9" xfId="3469"/>
    <cellStyle name="好_奖励补助测算7.23 2" xfId="3470"/>
    <cellStyle name="好_奖励补助测算7.23 3" xfId="3471"/>
    <cellStyle name="好_奖励补助测算7.23 4" xfId="3472"/>
    <cellStyle name="好_奖励补助测算7.23 5" xfId="3473"/>
    <cellStyle name="好_奖励补助测算7.23 6" xfId="3474"/>
    <cellStyle name="好_奖励补助测算7.23 7" xfId="3475"/>
    <cellStyle name="好_奖励补助测算7.23 8" xfId="3476"/>
    <cellStyle name="好_奖励补助测算7.25 (version 1) (version 1)" xfId="3477"/>
    <cellStyle name="好_奖励补助测算7.25 (version 1) (version 1) 2" xfId="3478"/>
    <cellStyle name="好_奖励补助测算7.25 (version 1) (version 1) 3" xfId="3479"/>
    <cellStyle name="好_奖励补助测算7.25 (version 1) (version 1) 4" xfId="3480"/>
    <cellStyle name="好_奖励补助测算7.25 (version 1) (version 1) 5" xfId="3481"/>
    <cellStyle name="好_奖励补助测算7.25 (version 1) (version 1) 6" xfId="3482"/>
    <cellStyle name="好_奖励补助测算7.25 (version 1) (version 1) 7" xfId="3483"/>
    <cellStyle name="好_奖励补助测算7.25 (version 1) (version 1) 9" xfId="3484"/>
    <cellStyle name="好_奖励补助测算7.25 2" xfId="3485"/>
    <cellStyle name="好_奖励补助测算7.25 3" xfId="3486"/>
    <cellStyle name="好_奖励补助测算7.25 4" xfId="3487"/>
    <cellStyle name="好_奖励补助测算7.25 5" xfId="3488"/>
    <cellStyle name="好_奖励补助测算7.25 6" xfId="3489"/>
    <cellStyle name="好_奖励补助测算7.25 7" xfId="3490"/>
    <cellStyle name="好_奖励补助测算7.25 8" xfId="3491"/>
    <cellStyle name="好_教育厅提供义务教育及高中教师人数（2009年1月6日） 2" xfId="3492"/>
    <cellStyle name="好_教育厅提供义务教育及高中教师人数（2009年1月6日） 3" xfId="3493"/>
    <cellStyle name="好_教育厅提供义务教育及高中教师人数（2009年1月6日） 4" xfId="3494"/>
    <cellStyle name="好_教育厅提供义务教育及高中教师人数（2009年1月6日） 5" xfId="3495"/>
    <cellStyle name="好_教育厅提供义务教育及高中教师人数（2009年1月6日） 6" xfId="3496"/>
    <cellStyle name="解释性文本 10" xfId="3497"/>
    <cellStyle name="好_教育厅提供义务教育及高中教师人数（2009年1月6日） 8" xfId="3498"/>
    <cellStyle name="好_教育厅提供义务教育及高中教师人数（2009年1月6日） 9" xfId="3499"/>
    <cellStyle name="好_丽江汇总" xfId="3500"/>
    <cellStyle name="好_卫生部门" xfId="3501"/>
    <cellStyle name="警告文本 5 2" xfId="3502"/>
    <cellStyle name="好_文体广播部门" xfId="3503"/>
    <cellStyle name="好_下半年禁吸戒毒经费1000万元 2" xfId="3504"/>
    <cellStyle name="好_下半年禁吸戒毒经费1000万元 3" xfId="3505"/>
    <cellStyle name="好_下半年禁吸戒毒经费1000万元 4" xfId="3506"/>
    <cellStyle name="好_下半年禁吸戒毒经费1000万元 5" xfId="3507"/>
    <cellStyle name="好_下半年禁吸戒毒经费1000万元 6" xfId="3508"/>
    <cellStyle name="好_下半年禁吸戒毒经费1000万元 7" xfId="3509"/>
    <cellStyle name="好_下半年禁吸戒毒经费1000万元 8" xfId="3510"/>
    <cellStyle name="好_下半年禁吸戒毒经费1000万元 9" xfId="3511"/>
    <cellStyle name="好_县级公安机关公用经费标准奖励测算方案（定稿） 6" xfId="3512"/>
    <cellStyle name="好_县级公安机关公用经费标准奖励测算方案（定稿） 7" xfId="3513"/>
    <cellStyle name="好_县级公安机关公用经费标准奖励测算方案（定稿） 8" xfId="3514"/>
    <cellStyle name="好_县级公安机关公用经费标准奖励测算方案（定稿） 9" xfId="3515"/>
    <cellStyle name="好_县级基础数据" xfId="3516"/>
    <cellStyle name="千位分隔 3 9" xfId="3517"/>
    <cellStyle name="好_业务工作量指标" xfId="3518"/>
    <cellStyle name="计算 5" xfId="3519"/>
    <cellStyle name="好_业务工作量指标 2" xfId="3520"/>
    <cellStyle name="计算 5 2" xfId="3521"/>
    <cellStyle name="好_业务工作量指标 3" xfId="3522"/>
    <cellStyle name="好_业务工作量指标 4" xfId="3523"/>
    <cellStyle name="好_业务工作量指标 5" xfId="3524"/>
    <cellStyle name="好_业务工作量指标 6" xfId="3525"/>
    <cellStyle name="好_业务工作量指标 7" xfId="3526"/>
    <cellStyle name="好_业务工作量指标 8" xfId="3527"/>
    <cellStyle name="好_业务工作量指标 9" xfId="3528"/>
    <cellStyle name="好_义务教育阶段教职工人数（教育厅提供最终）" xfId="3529"/>
    <cellStyle name="好_义务教育阶段教职工人数（教育厅提供最终） 3" xfId="3530"/>
    <cellStyle name="好_义务教育阶段教职工人数（教育厅提供最终） 4" xfId="3531"/>
    <cellStyle name="好_义务教育阶段教职工人数（教育厅提供最终） 5" xfId="3532"/>
    <cellStyle name="好_义务教育阶段教职工人数（教育厅提供最终） 6" xfId="3533"/>
    <cellStyle name="好_义务教育阶段教职工人数（教育厅提供最终） 7" xfId="3534"/>
    <cellStyle name="好_义务教育阶段教职工人数（教育厅提供最终） 8" xfId="3535"/>
    <cellStyle name="好_义务教育阶段教职工人数（教育厅提供最终） 9" xfId="3536"/>
    <cellStyle name="好_云南农村义务教育统计表" xfId="3537"/>
    <cellStyle name="好_云南农村义务教育统计表 2" xfId="3538"/>
    <cellStyle name="好_云南农村义务教育统计表 3" xfId="3539"/>
    <cellStyle name="好_云南农村义务教育统计表 4" xfId="3540"/>
    <cellStyle name="好_云南农村义务教育统计表 5" xfId="3541"/>
    <cellStyle name="好_云南农村义务教育统计表 6" xfId="3542"/>
    <cellStyle name="好_云南农村义务教育统计表 7" xfId="3543"/>
    <cellStyle name="好_云南农村义务教育统计表 8" xfId="3544"/>
    <cellStyle name="好_云南省2008年中小学教职工情况（教育厅提供20090101加工整理） 2" xfId="3545"/>
    <cellStyle name="好_云南省2008年中小学教职工情况（教育厅提供20090101加工整理） 3" xfId="3546"/>
    <cellStyle name="好_云南省2008年中小学教职工情况（教育厅提供20090101加工整理） 4" xfId="3547"/>
    <cellStyle name="好_云南省2008年中小学教职工情况（教育厅提供20090101加工整理） 5" xfId="3548"/>
    <cellStyle name="好_云南省2008年转移支付测算——州市本级考核部分及政策性测算" xfId="3549"/>
    <cellStyle name="好_云南省2008年转移支付测算——州市本级考核部分及政策性测算 2" xfId="3550"/>
    <cellStyle name="好_云南省2008年转移支付测算——州市本级考核部分及政策性测算 3" xfId="3551"/>
    <cellStyle name="好_云南省2008年转移支付测算——州市本级考核部分及政策性测算 4" xfId="3552"/>
    <cellStyle name="好_云南省2008年转移支付测算——州市本级考核部分及政策性测算 5" xfId="3553"/>
    <cellStyle name="好_云南省2008年转移支付测算——州市本级考核部分及政策性测算 6" xfId="3554"/>
    <cellStyle name="好_指标四" xfId="3555"/>
    <cellStyle name="好_指标四 2" xfId="3556"/>
    <cellStyle name="后继超链接 8" xfId="3557"/>
    <cellStyle name="后继超链接 9" xfId="3558"/>
    <cellStyle name="汇总 10" xfId="3559"/>
    <cellStyle name="千位分隔 2 2 9" xfId="3560"/>
    <cellStyle name="汇总 2 5" xfId="3561"/>
    <cellStyle name="汇总 2 6" xfId="3562"/>
    <cellStyle name="汇总 3 5" xfId="3563"/>
    <cellStyle name="汇总 3 6" xfId="3564"/>
    <cellStyle name="汇总 3 7" xfId="3565"/>
    <cellStyle name="汇总 3 8" xfId="3566"/>
    <cellStyle name="适中 2" xfId="3567"/>
    <cellStyle name="汇总 3 9" xfId="3568"/>
    <cellStyle name="适中 3" xfId="3569"/>
    <cellStyle name="汇总 4 2" xfId="3570"/>
    <cellStyle name="汇总 4 3" xfId="3571"/>
    <cellStyle name="汇总 4 4" xfId="3572"/>
    <cellStyle name="汇总 5 2" xfId="3573"/>
    <cellStyle name="汇总 7 2" xfId="3574"/>
    <cellStyle name="计算 2" xfId="3575"/>
    <cellStyle name="计算 2 2" xfId="3576"/>
    <cellStyle name="计算 3" xfId="3577"/>
    <cellStyle name="计算 3 2" xfId="3578"/>
    <cellStyle name="计算 3 3" xfId="3579"/>
    <cellStyle name="计算 3 4" xfId="3580"/>
    <cellStyle name="计算 3 5" xfId="3581"/>
    <cellStyle name="计算 3 6" xfId="3582"/>
    <cellStyle name="计算 3 7" xfId="3583"/>
    <cellStyle name="计算 3 8" xfId="3584"/>
    <cellStyle name="计算 3 9" xfId="3585"/>
    <cellStyle name="计算 4 2" xfId="3586"/>
    <cellStyle name="计算 4 4" xfId="3587"/>
    <cellStyle name="计算 6" xfId="3588"/>
    <cellStyle name="计算 8" xfId="3589"/>
    <cellStyle name="计算 8 2" xfId="3590"/>
    <cellStyle name="检查单元格 2" xfId="3591"/>
    <cellStyle name="检查单元格 2 2" xfId="3592"/>
    <cellStyle name="检查单元格 2 3" xfId="3593"/>
    <cellStyle name="检查单元格 2 4" xfId="3594"/>
    <cellStyle name="检查单元格 2 6" xfId="3595"/>
    <cellStyle name="检查单元格 3" xfId="3596"/>
    <cellStyle name="检查单元格 3 2" xfId="3597"/>
    <cellStyle name="检查单元格 3 3" xfId="3598"/>
    <cellStyle name="检查单元格 3 4" xfId="3599"/>
    <cellStyle name="检查单元格 3 5" xfId="3600"/>
    <cellStyle name="检查单元格 3 6" xfId="3601"/>
    <cellStyle name="检查单元格 3 7" xfId="3602"/>
    <cellStyle name="检查单元格 3 8" xfId="3603"/>
    <cellStyle name="检查单元格 3 9" xfId="3604"/>
    <cellStyle name="检查单元格 4" xfId="3605"/>
    <cellStyle name="小数 2" xfId="3606"/>
    <cellStyle name="检查单元格 4 2" xfId="3607"/>
    <cellStyle name="检查单元格 4 3" xfId="3608"/>
    <cellStyle name="检查单元格 4 4" xfId="3609"/>
    <cellStyle name="检查单元格 5 2" xfId="3610"/>
    <cellStyle name="检查单元格 6" xfId="3611"/>
    <cellStyle name="小数 4" xfId="3612"/>
    <cellStyle name="检查单元格 9 2" xfId="3613"/>
    <cellStyle name="解释性文本 2 6" xfId="3614"/>
    <cellStyle name="解释性文本 3 2" xfId="3615"/>
    <cellStyle name="解释性文本 3 3" xfId="3616"/>
    <cellStyle name="解释性文本 3 4" xfId="3617"/>
    <cellStyle name="解释性文本 3 5" xfId="3618"/>
    <cellStyle name="解释性文本 3 6" xfId="3619"/>
    <cellStyle name="解释性文本 3 7" xfId="3620"/>
    <cellStyle name="解释性文本 3 8" xfId="3621"/>
    <cellStyle name="解释性文本 3 9" xfId="3622"/>
    <cellStyle name="解释性文本 4 3" xfId="3623"/>
    <cellStyle name="解释性文本 4 4" xfId="3624"/>
    <cellStyle name="警告文本 10" xfId="3625"/>
    <cellStyle name="警告文本 4 2" xfId="3626"/>
    <cellStyle name="警告文本 4 4" xfId="3627"/>
    <cellStyle name="警告文本 6" xfId="3628"/>
    <cellStyle name="警告文本 6 2" xfId="3629"/>
    <cellStyle name="警告文本 7" xfId="3630"/>
    <cellStyle name="警告文本 7 2" xfId="3631"/>
    <cellStyle name="警告文本 8" xfId="3632"/>
    <cellStyle name="警告文本 8 2" xfId="3633"/>
    <cellStyle name="链接单元格 10" xfId="3634"/>
    <cellStyle name="链接单元格 2" xfId="3635"/>
    <cellStyle name="链接单元格 3 3" xfId="3636"/>
    <cellStyle name="链接单元格 3 4" xfId="3637"/>
    <cellStyle name="链接单元格 3 5" xfId="3638"/>
    <cellStyle name="链接单元格 3 6" xfId="3639"/>
    <cellStyle name="链接单元格 3 7" xfId="3640"/>
    <cellStyle name="链接单元格 3 8" xfId="3641"/>
    <cellStyle name="链接单元格 4 2" xfId="3642"/>
    <cellStyle name="链接单元格 4 3" xfId="3643"/>
    <cellStyle name="链接单元格 4 4" xfId="3644"/>
    <cellStyle name="链接单元格 5 2" xfId="3645"/>
    <cellStyle name="链接单元格 6 2" xfId="3646"/>
    <cellStyle name="链接单元格 8 2" xfId="3647"/>
    <cellStyle name="链接单元格 9 2" xfId="3648"/>
    <cellStyle name="霓付_ +Foil &amp; -FOIL &amp; PAPER" xfId="3649"/>
    <cellStyle name="烹拳 [0]_ +Foil &amp; -FOIL &amp; PAPER" xfId="3650"/>
    <cellStyle name="烹拳_ +Foil &amp; -FOIL &amp; PAPER" xfId="3651"/>
    <cellStyle name="千分位[0]_ 白土" xfId="3652"/>
    <cellStyle name="千分位_ 白土" xfId="3653"/>
    <cellStyle name="千位分隔 2" xfId="3654"/>
    <cellStyle name="千位分隔 2 2" xfId="3655"/>
    <cellStyle name="千位分隔 2 2 2" xfId="3656"/>
    <cellStyle name="千位分隔 2 2 3" xfId="3657"/>
    <cellStyle name="千位分隔 2 2 4" xfId="3658"/>
    <cellStyle name="千位分隔 2 2 5" xfId="3659"/>
    <cellStyle name="千位分隔 2 2 6" xfId="3660"/>
    <cellStyle name="千位分隔 2 2 7" xfId="3661"/>
    <cellStyle name="千位分隔 2 2 8" xfId="3662"/>
    <cellStyle name="强调文字颜色 4 10" xfId="3663"/>
    <cellStyle name="千位分隔 2 3" xfId="3664"/>
    <cellStyle name="千位分隔 3 7" xfId="3665"/>
    <cellStyle name="千位分隔 3 8" xfId="3666"/>
    <cellStyle name="强调文字颜色 1 2 5" xfId="3667"/>
    <cellStyle name="强调文字颜色 1 2 6" xfId="3668"/>
    <cellStyle name="强调文字颜色 1 3 2" xfId="3669"/>
    <cellStyle name="强调文字颜色 1 3 4" xfId="3670"/>
    <cellStyle name="强调文字颜色 1 3 5" xfId="3671"/>
    <cellStyle name="强调文字颜色 1 3 6" xfId="3672"/>
    <cellStyle name="强调文字颜色 1 3 7" xfId="3673"/>
    <cellStyle name="强调文字颜色 1 3 8" xfId="3674"/>
    <cellStyle name="强调文字颜色 1 3 9" xfId="3675"/>
    <cellStyle name="强调文字颜色 1 4 2" xfId="3676"/>
    <cellStyle name="强调文字颜色 1 4 3" xfId="3677"/>
    <cellStyle name="强调文字颜色 1 4 4" xfId="3678"/>
    <cellStyle name="强调文字颜色 1 5 2" xfId="3679"/>
    <cellStyle name="输出 4" xfId="3680"/>
    <cellStyle name="强调文字颜色 1 6 2" xfId="3681"/>
    <cellStyle name="强调文字颜色 1 7" xfId="3682"/>
    <cellStyle name="强调文字颜色 1 8" xfId="3683"/>
    <cellStyle name="强调文字颜色 1 9" xfId="3684"/>
    <cellStyle name="强调文字颜色 2 2" xfId="3685"/>
    <cellStyle name="强调文字颜色 2 3" xfId="3686"/>
    <cellStyle name="强调文字颜色 2 3 9" xfId="3687"/>
    <cellStyle name="强调文字颜色 2 4" xfId="3688"/>
    <cellStyle name="强调文字颜色 2 4 3" xfId="3689"/>
    <cellStyle name="强调文字颜色 2 4 4" xfId="3690"/>
    <cellStyle name="强调文字颜色 2 5" xfId="3691"/>
    <cellStyle name="强调文字颜色 2 5 2" xfId="3692"/>
    <cellStyle name="强调文字颜色 2 6" xfId="3693"/>
    <cellStyle name="强调文字颜色 2 7" xfId="3694"/>
    <cellStyle name="强调文字颜色 2 8" xfId="3695"/>
    <cellStyle name="强调文字颜色 2 9" xfId="3696"/>
    <cellStyle name="强调文字颜色 3 10" xfId="3697"/>
    <cellStyle name="强调文字颜色 3 2" xfId="3698"/>
    <cellStyle name="强调文字颜色 3 2 6" xfId="3699"/>
    <cellStyle name="强调文字颜色 3 3 2" xfId="3700"/>
    <cellStyle name="强调文字颜色 3 3 3" xfId="3701"/>
    <cellStyle name="强调文字颜色 3 3 4" xfId="3702"/>
    <cellStyle name="强调文字颜色 3 3 5" xfId="3703"/>
    <cellStyle name="强调文字颜色 3 3 6" xfId="3704"/>
    <cellStyle name="强调文字颜色 3 3 7" xfId="3705"/>
    <cellStyle name="强调文字颜色 3 3 8" xfId="3706"/>
    <cellStyle name="小数" xfId="3707"/>
    <cellStyle name="强调文字颜色 3 3 9" xfId="3708"/>
    <cellStyle name="强调文字颜色 3 4 4" xfId="3709"/>
    <cellStyle name="强调文字颜色 4 4" xfId="3710"/>
    <cellStyle name="强调文字颜色 4 4 2" xfId="3711"/>
    <cellStyle name="强调文字颜色 4 4 3" xfId="3712"/>
    <cellStyle name="强调文字颜色 4 4 4" xfId="3713"/>
    <cellStyle name="强调文字颜色 4 5" xfId="3714"/>
    <cellStyle name="强调文字颜色 4 6" xfId="3715"/>
    <cellStyle name="强调文字颜色 4 7" xfId="3716"/>
    <cellStyle name="强调文字颜色 4 8" xfId="3717"/>
    <cellStyle name="输入 10" xfId="3718"/>
    <cellStyle name="强调文字颜色 4 9" xfId="3719"/>
    <cellStyle name="强调文字颜色 5 10" xfId="3720"/>
    <cellStyle name="强调文字颜色 5 2" xfId="3721"/>
    <cellStyle name="强调文字颜色 5 2 5" xfId="3722"/>
    <cellStyle name="输出 6 2" xfId="3723"/>
    <cellStyle name="强调文字颜色 5 2 6" xfId="3724"/>
    <cellStyle name="强调文字颜色 5 3" xfId="3725"/>
    <cellStyle name="强调文字颜色 5 3 2" xfId="3726"/>
    <cellStyle name="强调文字颜色 5 3 3" xfId="3727"/>
    <cellStyle name="强调文字颜色 5 3 5" xfId="3728"/>
    <cellStyle name="输出 7 2" xfId="3729"/>
    <cellStyle name="强调文字颜色 5 3 6" xfId="3730"/>
    <cellStyle name="强调文字颜色 5 4" xfId="3731"/>
    <cellStyle name="强调文字颜色 5 4 2" xfId="3732"/>
    <cellStyle name="强调文字颜色 5 4 3" xfId="3733"/>
    <cellStyle name="强调文字颜色 5 4 4" xfId="3734"/>
    <cellStyle name="强调文字颜色 5 5" xfId="3735"/>
    <cellStyle name="强调文字颜色 5 6" xfId="3736"/>
    <cellStyle name="强调文字颜色 5 7" xfId="3737"/>
    <cellStyle name="强调文字颜色 5 8" xfId="3738"/>
    <cellStyle name="强调文字颜色 5 9" xfId="3739"/>
    <cellStyle name="强调文字颜色 6 10" xfId="3740"/>
    <cellStyle name="强调文字颜色 6 3" xfId="3741"/>
    <cellStyle name="强调文字颜色 6 3 2" xfId="3742"/>
    <cellStyle name="强调文字颜色 6 3 3" xfId="3743"/>
    <cellStyle name="强调文字颜色 6 3 4" xfId="3744"/>
    <cellStyle name="强调文字颜色 6 3 5" xfId="3745"/>
    <cellStyle name="强调文字颜色 6 3 6" xfId="3746"/>
    <cellStyle name="强调文字颜色 6 3 7" xfId="3747"/>
    <cellStyle name="强调文字颜色 6 5" xfId="3748"/>
    <cellStyle name="强调文字颜色 6 6" xfId="3749"/>
    <cellStyle name="强调文字颜色 6 7" xfId="3750"/>
    <cellStyle name="强调文字颜色 6 9" xfId="3751"/>
    <cellStyle name="商品名称" xfId="3752"/>
    <cellStyle name="适中 10" xfId="3753"/>
    <cellStyle name="适中 3 6" xfId="3754"/>
    <cellStyle name="适中 3 7" xfId="3755"/>
    <cellStyle name="适中 3 8" xfId="3756"/>
    <cellStyle name="适中 3 9" xfId="3757"/>
    <cellStyle name="适中 4 3" xfId="3758"/>
    <cellStyle name="适中 5" xfId="3759"/>
    <cellStyle name="适中 5 2" xfId="3760"/>
    <cellStyle name="适中 6 2" xfId="3761"/>
    <cellStyle name="适中 7 2" xfId="3762"/>
    <cellStyle name="适中 9 2" xfId="3763"/>
    <cellStyle name="输出 2" xfId="3764"/>
    <cellStyle name="输出 2 5" xfId="3765"/>
    <cellStyle name="输出 2 6" xfId="3766"/>
    <cellStyle name="输出 3" xfId="3767"/>
    <cellStyle name="输出 3 5" xfId="3768"/>
    <cellStyle name="输出 3 6" xfId="3769"/>
    <cellStyle name="输出 3 7" xfId="3770"/>
    <cellStyle name="输出 3 8" xfId="3771"/>
    <cellStyle name="输出 3 9" xfId="3772"/>
    <cellStyle name="输出 5" xfId="3773"/>
    <cellStyle name="输出 5 2" xfId="3774"/>
    <cellStyle name="输出 6" xfId="3775"/>
    <cellStyle name="输出 7" xfId="3776"/>
    <cellStyle name="输入 3 2" xfId="3777"/>
    <cellStyle name="输入 3 3" xfId="3778"/>
    <cellStyle name="输入 3 5" xfId="3779"/>
    <cellStyle name="输入 3 6" xfId="3780"/>
    <cellStyle name="输入 3 7" xfId="3781"/>
    <cellStyle name="输入 3 8" xfId="3782"/>
    <cellStyle name="输入 3 9" xfId="3783"/>
    <cellStyle name="输入 4" xfId="3784"/>
    <cellStyle name="输入 4 2" xfId="3785"/>
    <cellStyle name="输入 4 3" xfId="3786"/>
    <cellStyle name="输入 4 4" xfId="3787"/>
    <cellStyle name="输入 5" xfId="3788"/>
    <cellStyle name="输入 6" xfId="3789"/>
    <cellStyle name="输入 7" xfId="3790"/>
    <cellStyle name="输入 9" xfId="3791"/>
    <cellStyle name="输入 9 2" xfId="3792"/>
    <cellStyle name="数量" xfId="3793"/>
    <cellStyle name="数字" xfId="3794"/>
    <cellStyle name="数字 2" xfId="3795"/>
    <cellStyle name="数字 3" xfId="3796"/>
    <cellStyle name="数字 4" xfId="3797"/>
    <cellStyle name="数字 5" xfId="3798"/>
    <cellStyle name="数字 6" xfId="3799"/>
    <cellStyle name="数字 7" xfId="3800"/>
    <cellStyle name="数字 8" xfId="3801"/>
    <cellStyle name="数字 9" xfId="3802"/>
    <cellStyle name="未定义" xfId="3803"/>
    <cellStyle name="寘嬫愗傝 [0.00]_Region Orders (2)" xfId="3804"/>
    <cellStyle name="寘嬫愗傝_Region Orders (2)" xfId="3805"/>
    <cellStyle name="注释 2 2 3" xfId="3806"/>
    <cellStyle name="注释 2 2 4" xfId="3807"/>
    <cellStyle name="注释 2 2 5" xfId="3808"/>
    <cellStyle name="注释 2 6" xfId="3809"/>
    <cellStyle name="注释 2 7" xfId="3810"/>
    <cellStyle name="注释 2 8" xfId="3811"/>
    <cellStyle name="注释 2 9" xfId="3812"/>
    <cellStyle name="注释 7 2" xfId="3813"/>
    <cellStyle name="注释 8 2" xfId="3814"/>
    <cellStyle name="콤마_BOILER-CO1" xfId="3815"/>
    <cellStyle name="통화 [0]_BOILER-CO1" xfId="381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0065;&#38215;&#20135;&#20540;&#35745;&#31639;&#31243;&#242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2&#26376;&#20221;&#36152;&#26131;&#20840;&#24066;&#25351;&#2663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37329;&#34701;&#32479;&#35745;&#26376;&#25253;2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完整原始汇总"/>
      <sheetName val="计算原始分行业"/>
      <sheetName val="基础指标原始"/>
      <sheetName val="价格指数原始"/>
      <sheetName val="上年同期"/>
      <sheetName val="衔接系数"/>
      <sheetName val="换算系数原始"/>
      <sheetName val="年度比重"/>
    </sheetNames>
    <sheetDataSet>
      <sheetData sheetId="0">
        <row r="2">
          <cell r="C2">
            <v>5161572.47067491</v>
          </cell>
        </row>
        <row r="5">
          <cell r="C5">
            <v>937700.747353098</v>
          </cell>
        </row>
        <row r="11">
          <cell r="C11">
            <v>727513.26452392</v>
          </cell>
        </row>
        <row r="12">
          <cell r="C12">
            <v>490565.706713541</v>
          </cell>
        </row>
        <row r="15">
          <cell r="C15">
            <v>142489.448557924</v>
          </cell>
        </row>
        <row r="24">
          <cell r="C24">
            <v>68568.0713779134</v>
          </cell>
        </row>
        <row r="28">
          <cell r="C28">
            <v>197033.063111822</v>
          </cell>
        </row>
        <row r="33">
          <cell r="C33">
            <v>459925.121312727</v>
          </cell>
        </row>
        <row r="44">
          <cell r="C44">
            <v>1340718.82289148</v>
          </cell>
        </row>
        <row r="45">
          <cell r="C45">
            <v>1663934.50522428</v>
          </cell>
        </row>
        <row r="46">
          <cell r="C46">
            <v>2156919.14255915</v>
          </cell>
        </row>
        <row r="48">
          <cell r="C48">
            <v>277452.740406697</v>
          </cell>
        </row>
        <row r="49">
          <cell r="C49">
            <v>476400.218205674</v>
          </cell>
        </row>
        <row r="242">
          <cell r="C242">
            <v>7.05054074837921</v>
          </cell>
        </row>
        <row r="245">
          <cell r="C245">
            <v>3.94080639250095</v>
          </cell>
        </row>
        <row r="251">
          <cell r="C251">
            <v>5.25413095076482</v>
          </cell>
        </row>
        <row r="252">
          <cell r="C252">
            <v>10.8746661889469</v>
          </cell>
        </row>
        <row r="255">
          <cell r="C255">
            <v>24.9994498897766</v>
          </cell>
        </row>
        <row r="264">
          <cell r="C264">
            <v>10.8143246275593</v>
          </cell>
        </row>
        <row r="268">
          <cell r="C268">
            <v>4.01209868864431</v>
          </cell>
        </row>
        <row r="273">
          <cell r="C273">
            <v>2.35744509054854</v>
          </cell>
        </row>
        <row r="284">
          <cell r="C284">
            <v>8.5691254402085</v>
          </cell>
        </row>
        <row r="285">
          <cell r="C285">
            <v>4.47680645641732</v>
          </cell>
        </row>
        <row r="286">
          <cell r="C286">
            <v>8.1093333975393</v>
          </cell>
        </row>
        <row r="288">
          <cell r="C288">
            <v>4.99453714217046</v>
          </cell>
        </row>
        <row r="289">
          <cell r="C289">
            <v>9.83097724060893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序列"/>
      <sheetName val="2021全年预计产品产量"/>
      <sheetName val="2020产品产量"/>
      <sheetName val="2020-2021价格"/>
      <sheetName val="2021现价总产值"/>
      <sheetName val="2021可比价格总产值"/>
      <sheetName val="2020现价总产值"/>
      <sheetName val="结果表"/>
      <sheetName val="2020年农业产值"/>
      <sheetName val="2021林业全年预计产品产量"/>
      <sheetName val="2021林业全年预计价格产值"/>
      <sheetName val="2021林业可比价格产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2251239</v>
          </cell>
        </row>
        <row r="4">
          <cell r="C4">
            <v>1163263</v>
          </cell>
        </row>
        <row r="5">
          <cell r="C5">
            <v>72483</v>
          </cell>
        </row>
        <row r="6">
          <cell r="C6">
            <v>578820</v>
          </cell>
        </row>
        <row r="7">
          <cell r="C7">
            <v>332213</v>
          </cell>
        </row>
        <row r="8">
          <cell r="C8">
            <v>104460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 t="str">
            <v>各镇（街）零售总额</v>
          </cell>
        </row>
        <row r="2">
          <cell r="C2" t="str">
            <v>单位：万元</v>
          </cell>
        </row>
        <row r="3">
          <cell r="A3" t="str">
            <v>镇（街）</v>
          </cell>
          <cell r="B3" t="str">
            <v>1-2月</v>
          </cell>
          <cell r="C3" t="str">
            <v>增长%</v>
          </cell>
        </row>
        <row r="4">
          <cell r="A4" t="str">
            <v>罗  州</v>
          </cell>
          <cell r="B4">
            <v>106946</v>
          </cell>
          <cell r="C4">
            <v>6.2</v>
          </cell>
        </row>
        <row r="5">
          <cell r="A5" t="str">
            <v>城  南</v>
          </cell>
          <cell r="B5">
            <v>22549</v>
          </cell>
          <cell r="C5">
            <v>4.3</v>
          </cell>
        </row>
        <row r="6">
          <cell r="A6" t="str">
            <v>城  北</v>
          </cell>
          <cell r="B6">
            <v>54744</v>
          </cell>
          <cell r="C6">
            <v>7.1</v>
          </cell>
        </row>
        <row r="7">
          <cell r="A7" t="str">
            <v>石  城</v>
          </cell>
          <cell r="B7">
            <v>10355</v>
          </cell>
          <cell r="C7">
            <v>6.8</v>
          </cell>
        </row>
        <row r="8">
          <cell r="A8" t="str">
            <v>新  民</v>
          </cell>
          <cell r="B8">
            <v>6084</v>
          </cell>
          <cell r="C8">
            <v>6.1</v>
          </cell>
        </row>
        <row r="9">
          <cell r="A9" t="str">
            <v>吉  水</v>
          </cell>
          <cell r="B9">
            <v>13363</v>
          </cell>
          <cell r="C9">
            <v>7.4</v>
          </cell>
        </row>
        <row r="10">
          <cell r="A10" t="str">
            <v>河  唇</v>
          </cell>
          <cell r="B10">
            <v>16175</v>
          </cell>
          <cell r="C10">
            <v>4.2</v>
          </cell>
        </row>
        <row r="11">
          <cell r="A11" t="str">
            <v>石  角</v>
          </cell>
          <cell r="B11">
            <v>8662</v>
          </cell>
          <cell r="C11">
            <v>4.2</v>
          </cell>
        </row>
        <row r="12">
          <cell r="A12" t="str">
            <v>良  垌</v>
          </cell>
          <cell r="B12">
            <v>25165</v>
          </cell>
          <cell r="C12">
            <v>4.7</v>
          </cell>
        </row>
        <row r="13">
          <cell r="A13" t="str">
            <v>横  山</v>
          </cell>
          <cell r="B13">
            <v>34024</v>
          </cell>
          <cell r="C13">
            <v>5.6</v>
          </cell>
        </row>
        <row r="14">
          <cell r="A14" t="str">
            <v>安  铺</v>
          </cell>
          <cell r="B14">
            <v>53345</v>
          </cell>
          <cell r="C14">
            <v>5.7</v>
          </cell>
        </row>
        <row r="15">
          <cell r="A15" t="str">
            <v>营  仔</v>
          </cell>
          <cell r="B15">
            <v>17861</v>
          </cell>
          <cell r="C15">
            <v>4.6</v>
          </cell>
        </row>
        <row r="16">
          <cell r="A16" t="str">
            <v>青  平</v>
          </cell>
          <cell r="B16">
            <v>29902</v>
          </cell>
          <cell r="C16">
            <v>4.5</v>
          </cell>
        </row>
        <row r="17">
          <cell r="A17" t="str">
            <v>车  板</v>
          </cell>
          <cell r="B17">
            <v>12016</v>
          </cell>
          <cell r="C17">
            <v>4.1</v>
          </cell>
        </row>
        <row r="18">
          <cell r="A18" t="str">
            <v>高  桥</v>
          </cell>
          <cell r="B18">
            <v>5512</v>
          </cell>
          <cell r="C18">
            <v>4.9</v>
          </cell>
        </row>
        <row r="19">
          <cell r="A19" t="str">
            <v>石  岭</v>
          </cell>
          <cell r="B19">
            <v>33998</v>
          </cell>
          <cell r="C19">
            <v>4.6</v>
          </cell>
        </row>
        <row r="20">
          <cell r="A20" t="str">
            <v>雅  塘</v>
          </cell>
          <cell r="B20">
            <v>7830</v>
          </cell>
          <cell r="C20">
            <v>3.9</v>
          </cell>
        </row>
        <row r="21">
          <cell r="A21" t="str">
            <v>石  颈</v>
          </cell>
          <cell r="B21">
            <v>11517</v>
          </cell>
          <cell r="C21">
            <v>4.2</v>
          </cell>
        </row>
        <row r="22">
          <cell r="A22" t="str">
            <v>长  山</v>
          </cell>
          <cell r="B22">
            <v>13202</v>
          </cell>
          <cell r="C22">
            <v>4.2</v>
          </cell>
        </row>
        <row r="23">
          <cell r="A23" t="str">
            <v>塘  蓬</v>
          </cell>
          <cell r="B23">
            <v>23162</v>
          </cell>
          <cell r="C23">
            <v>4.2</v>
          </cell>
        </row>
        <row r="24">
          <cell r="A24" t="str">
            <v>和  寮</v>
          </cell>
          <cell r="B24">
            <v>6556</v>
          </cell>
          <cell r="C24">
            <v>4.2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(8)廉江市全金融机构（含外资）本外币信贷收支合并表"/>
      <sheetName val="Sheet2"/>
      <sheetName val="Sheet3"/>
    </sheetNames>
    <sheetDataSet>
      <sheetData sheetId="0">
        <row r="3">
          <cell r="B3">
            <v>5121931.986686</v>
          </cell>
        </row>
        <row r="3">
          <cell r="H3">
            <v>2996019.82949</v>
          </cell>
        </row>
        <row r="5">
          <cell r="B5">
            <v>4256060.159057</v>
          </cell>
        </row>
        <row r="6">
          <cell r="H6">
            <v>116062.415521</v>
          </cell>
        </row>
        <row r="9">
          <cell r="H9">
            <v>1801343.16102</v>
          </cell>
        </row>
        <row r="13">
          <cell r="H13">
            <v>168401.814454</v>
          </cell>
        </row>
        <row r="14">
          <cell r="H14">
            <v>547019.693652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M19" sqref="M19"/>
    </sheetView>
  </sheetViews>
  <sheetFormatPr defaultColWidth="9" defaultRowHeight="13.5"/>
  <sheetData>
    <row r="1" spans="1:10">
      <c r="A1" s="277" t="s">
        <v>0</v>
      </c>
      <c r="B1" s="278"/>
      <c r="C1" s="278"/>
      <c r="D1" s="278"/>
      <c r="E1" s="278"/>
      <c r="F1" s="278"/>
      <c r="G1" s="278"/>
      <c r="H1" s="278"/>
      <c r="I1" s="278"/>
      <c r="J1" s="279"/>
    </row>
    <row r="2" spans="1:10">
      <c r="A2" s="278"/>
      <c r="B2" s="278"/>
      <c r="C2" s="278"/>
      <c r="D2" s="278"/>
      <c r="E2" s="278"/>
      <c r="F2" s="278"/>
      <c r="G2" s="278"/>
      <c r="H2" s="278"/>
      <c r="I2" s="278"/>
      <c r="J2" s="279"/>
    </row>
    <row r="3" spans="1:10">
      <c r="A3" s="278"/>
      <c r="B3" s="278"/>
      <c r="C3" s="278"/>
      <c r="D3" s="278"/>
      <c r="E3" s="278"/>
      <c r="F3" s="278"/>
      <c r="G3" s="278"/>
      <c r="H3" s="278"/>
      <c r="I3" s="278"/>
      <c r="J3" s="279"/>
    </row>
    <row r="4" spans="1:10">
      <c r="A4" s="278"/>
      <c r="B4" s="278"/>
      <c r="C4" s="278"/>
      <c r="D4" s="278"/>
      <c r="E4" s="278"/>
      <c r="F4" s="278"/>
      <c r="G4" s="278"/>
      <c r="H4" s="278"/>
      <c r="I4" s="278"/>
      <c r="J4" s="279"/>
    </row>
    <row r="5" spans="1:10">
      <c r="A5" s="278"/>
      <c r="B5" s="278"/>
      <c r="C5" s="278"/>
      <c r="D5" s="278"/>
      <c r="E5" s="278"/>
      <c r="F5" s="278"/>
      <c r="G5" s="278"/>
      <c r="H5" s="278"/>
      <c r="I5" s="278"/>
      <c r="J5" s="279"/>
    </row>
    <row r="6" spans="1:10">
      <c r="A6" s="278"/>
      <c r="B6" s="278"/>
      <c r="C6" s="278"/>
      <c r="D6" s="278"/>
      <c r="E6" s="278"/>
      <c r="F6" s="278"/>
      <c r="G6" s="278"/>
      <c r="H6" s="278"/>
      <c r="I6" s="278"/>
      <c r="J6" s="279"/>
    </row>
    <row r="7" spans="1:10">
      <c r="A7" s="278"/>
      <c r="B7" s="278"/>
      <c r="C7" s="278"/>
      <c r="D7" s="278"/>
      <c r="E7" s="278"/>
      <c r="F7" s="278"/>
      <c r="G7" s="278"/>
      <c r="H7" s="278"/>
      <c r="I7" s="278"/>
      <c r="J7" s="279"/>
    </row>
    <row r="8" spans="1:10">
      <c r="A8" s="278"/>
      <c r="B8" s="278"/>
      <c r="C8" s="278"/>
      <c r="D8" s="278"/>
      <c r="E8" s="278"/>
      <c r="F8" s="278"/>
      <c r="G8" s="278"/>
      <c r="H8" s="278"/>
      <c r="I8" s="278"/>
      <c r="J8" s="279"/>
    </row>
    <row r="9" spans="1:10">
      <c r="A9" s="278"/>
      <c r="B9" s="278"/>
      <c r="C9" s="278"/>
      <c r="D9" s="278"/>
      <c r="E9" s="278"/>
      <c r="F9" s="278"/>
      <c r="G9" s="278"/>
      <c r="H9" s="278"/>
      <c r="I9" s="278"/>
      <c r="J9" s="279"/>
    </row>
    <row r="10" spans="1:10">
      <c r="A10" s="278"/>
      <c r="B10" s="278"/>
      <c r="C10" s="278"/>
      <c r="D10" s="278"/>
      <c r="E10" s="278"/>
      <c r="F10" s="278"/>
      <c r="G10" s="278"/>
      <c r="H10" s="278"/>
      <c r="I10" s="278"/>
      <c r="J10" s="279"/>
    </row>
    <row r="11" spans="1:10">
      <c r="A11" s="278"/>
      <c r="B11" s="278"/>
      <c r="C11" s="278"/>
      <c r="D11" s="278"/>
      <c r="E11" s="278"/>
      <c r="F11" s="278"/>
      <c r="G11" s="278"/>
      <c r="H11" s="278"/>
      <c r="I11" s="278"/>
      <c r="J11" s="279"/>
    </row>
    <row r="12" spans="1:10">
      <c r="A12" s="278"/>
      <c r="B12" s="278"/>
      <c r="C12" s="278"/>
      <c r="D12" s="278"/>
      <c r="E12" s="278"/>
      <c r="F12" s="278"/>
      <c r="G12" s="278"/>
      <c r="H12" s="278"/>
      <c r="I12" s="278"/>
      <c r="J12" s="279"/>
    </row>
    <row r="13" spans="1:10">
      <c r="A13" s="278"/>
      <c r="B13" s="278"/>
      <c r="C13" s="278"/>
      <c r="D13" s="278"/>
      <c r="E13" s="278"/>
      <c r="F13" s="278"/>
      <c r="G13" s="278"/>
      <c r="H13" s="278"/>
      <c r="I13" s="278"/>
      <c r="J13" s="279"/>
    </row>
    <row r="14" spans="1:10">
      <c r="A14" s="278"/>
      <c r="B14" s="278"/>
      <c r="C14" s="278"/>
      <c r="D14" s="278"/>
      <c r="E14" s="278"/>
      <c r="F14" s="278"/>
      <c r="G14" s="278"/>
      <c r="H14" s="278"/>
      <c r="I14" s="278"/>
      <c r="J14" s="279"/>
    </row>
    <row r="15" spans="1:10">
      <c r="A15" s="278"/>
      <c r="B15" s="278"/>
      <c r="C15" s="278"/>
      <c r="D15" s="278"/>
      <c r="E15" s="278"/>
      <c r="F15" s="278"/>
      <c r="G15" s="278"/>
      <c r="H15" s="278"/>
      <c r="I15" s="278"/>
      <c r="J15" s="279"/>
    </row>
    <row r="16" spans="1:10">
      <c r="A16" s="278"/>
      <c r="B16" s="278"/>
      <c r="C16" s="278"/>
      <c r="D16" s="278"/>
      <c r="E16" s="278"/>
      <c r="F16" s="278"/>
      <c r="G16" s="278"/>
      <c r="H16" s="278"/>
      <c r="I16" s="278"/>
      <c r="J16" s="279"/>
    </row>
    <row r="17" spans="1:10">
      <c r="A17" s="278"/>
      <c r="B17" s="278"/>
      <c r="C17" s="278"/>
      <c r="D17" s="278"/>
      <c r="E17" s="278"/>
      <c r="F17" s="278"/>
      <c r="G17" s="278"/>
      <c r="H17" s="278"/>
      <c r="I17" s="278"/>
      <c r="J17" s="279"/>
    </row>
    <row r="18" spans="1:10">
      <c r="A18" s="278"/>
      <c r="B18" s="278"/>
      <c r="C18" s="278"/>
      <c r="D18" s="278"/>
      <c r="E18" s="278"/>
      <c r="F18" s="278"/>
      <c r="G18" s="278"/>
      <c r="H18" s="278"/>
      <c r="I18" s="278"/>
      <c r="J18" s="279"/>
    </row>
    <row r="19" spans="1:10">
      <c r="A19" s="278"/>
      <c r="B19" s="278"/>
      <c r="C19" s="278"/>
      <c r="D19" s="278"/>
      <c r="E19" s="278"/>
      <c r="F19" s="278"/>
      <c r="G19" s="278"/>
      <c r="H19" s="278"/>
      <c r="I19" s="278"/>
      <c r="J19" s="279"/>
    </row>
    <row r="20" spans="1:10">
      <c r="A20" s="278"/>
      <c r="B20" s="278"/>
      <c r="C20" s="278"/>
      <c r="D20" s="278"/>
      <c r="E20" s="278"/>
      <c r="F20" s="278"/>
      <c r="G20" s="278"/>
      <c r="H20" s="278"/>
      <c r="I20" s="278"/>
      <c r="J20" s="279"/>
    </row>
    <row r="21" spans="1:10">
      <c r="A21" s="278"/>
      <c r="B21" s="278"/>
      <c r="C21" s="278"/>
      <c r="D21" s="278"/>
      <c r="E21" s="278"/>
      <c r="F21" s="278"/>
      <c r="G21" s="278"/>
      <c r="H21" s="278"/>
      <c r="I21" s="278"/>
      <c r="J21" s="279"/>
    </row>
    <row r="22" spans="1:10">
      <c r="A22" s="278"/>
      <c r="B22" s="278"/>
      <c r="C22" s="278"/>
      <c r="D22" s="278"/>
      <c r="E22" s="278"/>
      <c r="F22" s="278"/>
      <c r="G22" s="278"/>
      <c r="H22" s="278"/>
      <c r="I22" s="278"/>
      <c r="J22" s="279"/>
    </row>
    <row r="23" spans="1:10">
      <c r="A23" s="278"/>
      <c r="B23" s="278"/>
      <c r="C23" s="278"/>
      <c r="D23" s="278"/>
      <c r="E23" s="278"/>
      <c r="F23" s="278"/>
      <c r="G23" s="278"/>
      <c r="H23" s="278"/>
      <c r="I23" s="278"/>
      <c r="J23" s="279"/>
    </row>
    <row r="24" spans="1:10">
      <c r="A24" s="278"/>
      <c r="B24" s="278"/>
      <c r="C24" s="278"/>
      <c r="D24" s="278"/>
      <c r="E24" s="278"/>
      <c r="F24" s="278"/>
      <c r="G24" s="278"/>
      <c r="H24" s="278"/>
      <c r="I24" s="278"/>
      <c r="J24" s="279"/>
    </row>
    <row r="25" spans="1:10">
      <c r="A25" s="278"/>
      <c r="B25" s="278"/>
      <c r="C25" s="278"/>
      <c r="D25" s="278"/>
      <c r="E25" s="278"/>
      <c r="F25" s="278"/>
      <c r="G25" s="278"/>
      <c r="H25" s="278"/>
      <c r="I25" s="278"/>
      <c r="J25" s="279"/>
    </row>
    <row r="26" spans="1:10">
      <c r="A26" s="278"/>
      <c r="B26" s="278"/>
      <c r="C26" s="278"/>
      <c r="D26" s="278"/>
      <c r="E26" s="278"/>
      <c r="F26" s="278"/>
      <c r="G26" s="278"/>
      <c r="H26" s="278"/>
      <c r="I26" s="278"/>
      <c r="J26" s="279"/>
    </row>
    <row r="27" spans="1:10">
      <c r="A27" s="278"/>
      <c r="B27" s="278"/>
      <c r="C27" s="278"/>
      <c r="D27" s="278"/>
      <c r="E27" s="278"/>
      <c r="F27" s="278"/>
      <c r="G27" s="278"/>
      <c r="H27" s="278"/>
      <c r="I27" s="278"/>
      <c r="J27" s="279"/>
    </row>
    <row r="28" spans="1:10">
      <c r="A28" s="278"/>
      <c r="B28" s="278"/>
      <c r="C28" s="278"/>
      <c r="D28" s="278"/>
      <c r="E28" s="278"/>
      <c r="F28" s="278"/>
      <c r="G28" s="278"/>
      <c r="H28" s="278"/>
      <c r="I28" s="278"/>
      <c r="J28" s="279"/>
    </row>
    <row r="29" spans="1:10">
      <c r="A29" s="278"/>
      <c r="B29" s="278"/>
      <c r="C29" s="278"/>
      <c r="D29" s="278"/>
      <c r="E29" s="278"/>
      <c r="F29" s="278"/>
      <c r="G29" s="278"/>
      <c r="H29" s="278"/>
      <c r="I29" s="278"/>
      <c r="J29" s="279"/>
    </row>
    <row r="30" spans="1:10">
      <c r="A30" s="278"/>
      <c r="B30" s="278"/>
      <c r="C30" s="278"/>
      <c r="D30" s="278"/>
      <c r="E30" s="278"/>
      <c r="F30" s="278"/>
      <c r="G30" s="278"/>
      <c r="H30" s="278"/>
      <c r="I30" s="278"/>
      <c r="J30" s="279"/>
    </row>
    <row r="31" spans="1:10">
      <c r="A31" s="278"/>
      <c r="B31" s="278"/>
      <c r="C31" s="278"/>
      <c r="D31" s="278"/>
      <c r="E31" s="278"/>
      <c r="F31" s="278"/>
      <c r="G31" s="278"/>
      <c r="H31" s="278"/>
      <c r="I31" s="278"/>
      <c r="J31" s="279"/>
    </row>
    <row r="32" spans="1:10">
      <c r="A32" s="278"/>
      <c r="B32" s="278"/>
      <c r="C32" s="278"/>
      <c r="D32" s="278"/>
      <c r="E32" s="278"/>
      <c r="F32" s="278"/>
      <c r="G32" s="278"/>
      <c r="H32" s="278"/>
      <c r="I32" s="278"/>
      <c r="J32" s="279"/>
    </row>
    <row r="33" spans="1:9">
      <c r="A33" s="278"/>
      <c r="B33" s="278"/>
      <c r="C33" s="278"/>
      <c r="D33" s="278"/>
      <c r="E33" s="278"/>
      <c r="F33" s="278"/>
      <c r="G33" s="278"/>
      <c r="H33" s="278"/>
      <c r="I33" s="278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12" sqref="F12"/>
    </sheetView>
  </sheetViews>
  <sheetFormatPr defaultColWidth="9" defaultRowHeight="13.5" outlineLevelCol="6"/>
  <cols>
    <col min="1" max="1" width="36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111</v>
      </c>
      <c r="B1" s="1"/>
      <c r="C1" s="1"/>
      <c r="D1" s="1"/>
      <c r="E1" s="1"/>
    </row>
    <row r="2" ht="24" customHeight="1" spans="1:5">
      <c r="A2" s="191" t="s">
        <v>37</v>
      </c>
      <c r="B2" s="192" t="s">
        <v>14</v>
      </c>
      <c r="C2" s="192" t="s">
        <v>63</v>
      </c>
      <c r="D2" s="192" t="s">
        <v>64</v>
      </c>
      <c r="E2" s="7" t="s">
        <v>76</v>
      </c>
    </row>
    <row r="3" ht="27.75" customHeight="1" spans="1:5">
      <c r="A3" s="193" t="s">
        <v>112</v>
      </c>
      <c r="B3" s="176" t="s">
        <v>18</v>
      </c>
      <c r="C3" s="194"/>
      <c r="D3" s="194">
        <v>512968</v>
      </c>
      <c r="E3" s="195">
        <v>5.4</v>
      </c>
    </row>
    <row r="4" ht="27.75" customHeight="1" spans="1:5">
      <c r="A4" s="196" t="s">
        <v>113</v>
      </c>
      <c r="B4" s="180" t="s">
        <v>18</v>
      </c>
      <c r="C4" s="194"/>
      <c r="D4" s="194">
        <v>399</v>
      </c>
      <c r="E4" s="197">
        <v>376.3</v>
      </c>
    </row>
    <row r="5" ht="27" customHeight="1" spans="1:5">
      <c r="A5" s="196" t="s">
        <v>114</v>
      </c>
      <c r="B5" s="180" t="s">
        <v>18</v>
      </c>
      <c r="C5" s="194"/>
      <c r="D5" s="194">
        <v>16534</v>
      </c>
      <c r="E5" s="197">
        <v>31.6</v>
      </c>
    </row>
    <row r="6" ht="25.5" customHeight="1" spans="1:5">
      <c r="A6" s="196" t="s">
        <v>115</v>
      </c>
      <c r="B6" s="180" t="s">
        <v>18</v>
      </c>
      <c r="C6" s="194"/>
      <c r="D6" s="194">
        <v>292</v>
      </c>
      <c r="E6" s="195">
        <v>34.4</v>
      </c>
    </row>
    <row r="7" ht="25.5" customHeight="1" spans="1:5">
      <c r="A7" s="196" t="s">
        <v>116</v>
      </c>
      <c r="B7" s="180" t="s">
        <v>18</v>
      </c>
      <c r="C7" s="194"/>
      <c r="D7" s="194">
        <v>2207</v>
      </c>
      <c r="E7" s="197">
        <v>-11.5</v>
      </c>
    </row>
    <row r="8" ht="25.5" customHeight="1" spans="1:5">
      <c r="A8" s="198" t="s">
        <v>117</v>
      </c>
      <c r="B8" s="180" t="s">
        <v>18</v>
      </c>
      <c r="C8" s="194"/>
      <c r="D8" s="194"/>
      <c r="E8" s="197"/>
    </row>
    <row r="9" ht="26.25" customHeight="1" spans="1:5">
      <c r="A9" s="196" t="s">
        <v>113</v>
      </c>
      <c r="B9" s="180" t="s">
        <v>18</v>
      </c>
      <c r="C9" s="194"/>
      <c r="D9" s="194"/>
      <c r="E9" s="197"/>
    </row>
    <row r="10" ht="25.5" customHeight="1" spans="1:5">
      <c r="A10" s="196" t="s">
        <v>114</v>
      </c>
      <c r="B10" s="180" t="s">
        <v>18</v>
      </c>
      <c r="C10" s="194"/>
      <c r="D10" s="194"/>
      <c r="E10" s="197"/>
    </row>
    <row r="11" ht="29.25" customHeight="1" spans="1:7">
      <c r="A11" s="198" t="s">
        <v>118</v>
      </c>
      <c r="B11" s="180" t="s">
        <v>18</v>
      </c>
      <c r="C11" s="194"/>
      <c r="D11" s="194"/>
      <c r="E11" s="197"/>
      <c r="G11" s="199"/>
    </row>
    <row r="12" ht="23.25" customHeight="1" spans="1:5">
      <c r="A12" s="196" t="s">
        <v>119</v>
      </c>
      <c r="B12" s="180" t="s">
        <v>18</v>
      </c>
      <c r="C12" s="194"/>
      <c r="D12" s="194"/>
      <c r="E12" s="197"/>
    </row>
    <row r="13" ht="23.25" customHeight="1" spans="1:5">
      <c r="A13" s="200" t="s">
        <v>120</v>
      </c>
      <c r="B13" s="201" t="s">
        <v>18</v>
      </c>
      <c r="C13" s="202"/>
      <c r="D13" s="202"/>
      <c r="E13" s="203"/>
    </row>
    <row r="15" spans="3:4">
      <c r="C15" s="76"/>
      <c r="D15" s="76"/>
    </row>
    <row r="16" spans="3:3">
      <c r="C16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11" sqref="G11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6" customWidth="1"/>
    <col min="4" max="4" width="9.25" customWidth="1"/>
  </cols>
  <sheetData>
    <row r="1" ht="33.75" customHeight="1" spans="1:4">
      <c r="A1" s="1" t="s">
        <v>121</v>
      </c>
      <c r="B1" s="1"/>
      <c r="C1" s="78"/>
      <c r="D1" s="1"/>
    </row>
    <row r="2" ht="27" customHeight="1" spans="1:4">
      <c r="A2" s="171" t="s">
        <v>37</v>
      </c>
      <c r="B2" s="172" t="s">
        <v>14</v>
      </c>
      <c r="C2" s="173" t="s">
        <v>64</v>
      </c>
      <c r="D2" s="174" t="s">
        <v>16</v>
      </c>
    </row>
    <row r="3" ht="30" customHeight="1" spans="1:4">
      <c r="A3" s="175" t="s">
        <v>122</v>
      </c>
      <c r="B3" s="176" t="s">
        <v>18</v>
      </c>
      <c r="C3" s="177">
        <v>81418.10762</v>
      </c>
      <c r="D3" s="178">
        <v>-14.3891733562058</v>
      </c>
    </row>
    <row r="4" ht="23.25" customHeight="1" spans="1:4">
      <c r="A4" s="179" t="s">
        <v>123</v>
      </c>
      <c r="B4" s="180" t="s">
        <v>18</v>
      </c>
      <c r="C4" s="181">
        <v>67433.10762</v>
      </c>
      <c r="D4" s="182">
        <v>-8.2936818388248</v>
      </c>
    </row>
    <row r="5" ht="24" customHeight="1" spans="1:6">
      <c r="A5" s="179" t="s">
        <v>124</v>
      </c>
      <c r="B5" s="180" t="s">
        <v>18</v>
      </c>
      <c r="C5" s="181">
        <v>13985</v>
      </c>
      <c r="D5" s="182">
        <v>-35.1675861109823</v>
      </c>
      <c r="F5" s="183"/>
    </row>
    <row r="6" ht="24.75" customHeight="1" spans="1:4">
      <c r="A6" s="179" t="s">
        <v>125</v>
      </c>
      <c r="B6" s="180" t="s">
        <v>18</v>
      </c>
      <c r="C6" s="184"/>
      <c r="D6" s="185"/>
    </row>
    <row r="7" ht="27" customHeight="1" spans="1:4">
      <c r="A7" s="179" t="s">
        <v>126</v>
      </c>
      <c r="B7" s="180" t="s">
        <v>18</v>
      </c>
      <c r="C7" s="184"/>
      <c r="D7" s="185"/>
    </row>
    <row r="8" ht="27" customHeight="1" spans="1:4">
      <c r="A8" s="179" t="s">
        <v>127</v>
      </c>
      <c r="B8" s="180" t="s">
        <v>18</v>
      </c>
      <c r="C8" s="184"/>
      <c r="D8" s="185"/>
    </row>
    <row r="9" ht="27" customHeight="1" spans="1:4">
      <c r="A9" s="186" t="s">
        <v>128</v>
      </c>
      <c r="B9" s="180" t="s">
        <v>18</v>
      </c>
      <c r="C9" s="114"/>
      <c r="D9" s="185"/>
    </row>
    <row r="10" ht="26.25" customHeight="1" spans="1:4">
      <c r="A10" s="186" t="s">
        <v>129</v>
      </c>
      <c r="B10" s="180" t="s">
        <v>130</v>
      </c>
      <c r="C10" s="114"/>
      <c r="D10" s="185"/>
    </row>
    <row r="11" ht="27" customHeight="1" spans="1:4">
      <c r="A11" s="186" t="s">
        <v>131</v>
      </c>
      <c r="B11" s="180" t="s">
        <v>130</v>
      </c>
      <c r="C11" s="184">
        <v>57306</v>
      </c>
      <c r="D11" s="182">
        <v>-5.80713029471227</v>
      </c>
    </row>
    <row r="12" ht="27.75" customHeight="1" spans="1:4">
      <c r="A12" s="187" t="s">
        <v>132</v>
      </c>
      <c r="B12" s="188" t="s">
        <v>18</v>
      </c>
      <c r="C12" s="189">
        <v>36194</v>
      </c>
      <c r="D12" s="190">
        <v>-12.7834405648329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9" sqref="E9"/>
    </sheetView>
  </sheetViews>
  <sheetFormatPr defaultColWidth="9" defaultRowHeight="13.5" outlineLevelCol="4"/>
  <cols>
    <col min="1" max="1" width="30.875" style="77" customWidth="1"/>
    <col min="2" max="2" width="10.75" style="142" customWidth="1"/>
    <col min="3" max="4" width="9.375" style="77" customWidth="1"/>
    <col min="5" max="5" width="12.625" style="77" customWidth="1"/>
    <col min="6" max="6" width="13.75" style="77"/>
    <col min="7" max="16384" width="9" style="77"/>
  </cols>
  <sheetData>
    <row r="1" ht="44.25" customHeight="1" spans="1:4">
      <c r="A1" s="143" t="s">
        <v>133</v>
      </c>
      <c r="B1" s="144"/>
      <c r="C1" s="143"/>
      <c r="D1" s="143"/>
    </row>
    <row r="2" ht="21" customHeight="1" spans="1:4">
      <c r="A2" s="145"/>
      <c r="B2" s="146"/>
      <c r="D2" s="147" t="s">
        <v>36</v>
      </c>
    </row>
    <row r="3" ht="25.5" customHeight="1" spans="1:4">
      <c r="A3" s="148" t="s">
        <v>37</v>
      </c>
      <c r="B3" s="149" t="s">
        <v>63</v>
      </c>
      <c r="C3" s="150" t="s">
        <v>64</v>
      </c>
      <c r="D3" s="151" t="s">
        <v>134</v>
      </c>
    </row>
    <row r="4" ht="28.5" customHeight="1" spans="1:4">
      <c r="A4" s="152" t="s">
        <v>135</v>
      </c>
      <c r="B4" s="153">
        <v>27307.226344</v>
      </c>
      <c r="C4" s="154">
        <v>51905.267894</v>
      </c>
      <c r="D4" s="155">
        <v>-20.3934822318861</v>
      </c>
    </row>
    <row r="5" ht="27.75" customHeight="1" spans="1:4">
      <c r="A5" s="156" t="s">
        <v>136</v>
      </c>
      <c r="B5" s="157">
        <v>15152.59206</v>
      </c>
      <c r="C5" s="154">
        <v>23518.474772</v>
      </c>
      <c r="D5" s="155">
        <v>-30.1500600772201</v>
      </c>
    </row>
    <row r="6" ht="27.75" customHeight="1" spans="1:5">
      <c r="A6" s="158" t="s">
        <v>137</v>
      </c>
      <c r="B6" s="157">
        <v>5535</v>
      </c>
      <c r="C6" s="159">
        <v>12557</v>
      </c>
      <c r="D6" s="155">
        <v>-3.56347438752784</v>
      </c>
      <c r="E6" s="160"/>
    </row>
    <row r="7" ht="22.5" customHeight="1" spans="1:5">
      <c r="A7" s="156" t="s">
        <v>138</v>
      </c>
      <c r="B7" s="157">
        <v>2907</v>
      </c>
      <c r="C7" s="159">
        <v>5313</v>
      </c>
      <c r="D7" s="115">
        <v>-8.07958477508651</v>
      </c>
      <c r="E7" s="160"/>
    </row>
    <row r="8" ht="22.5" customHeight="1" spans="1:5">
      <c r="A8" s="161" t="s">
        <v>139</v>
      </c>
      <c r="B8" s="162">
        <v>0</v>
      </c>
      <c r="C8" s="159">
        <v>1246</v>
      </c>
      <c r="D8" s="115">
        <v>-13.5922330097087</v>
      </c>
      <c r="E8" s="160"/>
    </row>
    <row r="9" ht="24" customHeight="1" spans="1:5">
      <c r="A9" s="156" t="s">
        <v>140</v>
      </c>
      <c r="B9" s="157">
        <v>250</v>
      </c>
      <c r="C9" s="159">
        <v>482</v>
      </c>
      <c r="D9" s="115">
        <v>19.0123456790123</v>
      </c>
      <c r="E9" s="160"/>
    </row>
    <row r="10" ht="23.25" customHeight="1" spans="1:5">
      <c r="A10" s="156" t="s">
        <v>141</v>
      </c>
      <c r="B10" s="157">
        <v>9617</v>
      </c>
      <c r="C10" s="159">
        <v>10961</v>
      </c>
      <c r="D10" s="115">
        <v>-46.9175262724587</v>
      </c>
      <c r="E10" s="160"/>
    </row>
    <row r="11" ht="21.75" customHeight="1" spans="1:4">
      <c r="A11" s="152" t="s">
        <v>142</v>
      </c>
      <c r="B11" s="157">
        <v>48313</v>
      </c>
      <c r="C11" s="159">
        <v>115429</v>
      </c>
      <c r="D11" s="115">
        <v>-35.5602449658622</v>
      </c>
    </row>
    <row r="12" ht="23.25" customHeight="1" spans="1:5">
      <c r="A12" s="152" t="s">
        <v>143</v>
      </c>
      <c r="B12" s="163">
        <f>'[4](8)廉江市全金融机构（含外资）本外币信贷收支合并表'!$B$3</f>
        <v>5121931.986686</v>
      </c>
      <c r="C12" s="164"/>
      <c r="D12" s="115">
        <v>8.5</v>
      </c>
      <c r="E12" s="142"/>
    </row>
    <row r="13" ht="21" customHeight="1" spans="1:5">
      <c r="A13" s="156" t="s">
        <v>144</v>
      </c>
      <c r="B13" s="163">
        <f>'[4](8)廉江市全金融机构（含外资）本外币信贷收支合并表'!$B$5</f>
        <v>4256060.159057</v>
      </c>
      <c r="C13" s="164"/>
      <c r="D13" s="115">
        <v>9.5</v>
      </c>
      <c r="E13" s="142"/>
    </row>
    <row r="14" ht="18" customHeight="1" spans="1:5">
      <c r="A14" s="152" t="s">
        <v>145</v>
      </c>
      <c r="B14" s="163">
        <f>'[4](8)廉江市全金融机构（含外资）本外币信贷收支合并表'!$H$3</f>
        <v>2996019.82949</v>
      </c>
      <c r="C14" s="159"/>
      <c r="D14" s="115">
        <v>21.1</v>
      </c>
      <c r="E14" s="142"/>
    </row>
    <row r="15" ht="22.5" customHeight="1" spans="1:5">
      <c r="A15" s="156" t="s">
        <v>146</v>
      </c>
      <c r="B15" s="163">
        <f>'[4](8)廉江市全金融机构（含外资）本外币信贷收支合并表'!$H$6+'[4](8)廉江市全金融机构（含外资）本外币信贷收支合并表'!$H$13</f>
        <v>284464.229975</v>
      </c>
      <c r="C15" s="159"/>
      <c r="D15" s="115">
        <v>-13.1</v>
      </c>
      <c r="E15" s="142"/>
    </row>
    <row r="16" ht="24" customHeight="1" spans="1:5">
      <c r="A16" s="165" t="s">
        <v>147</v>
      </c>
      <c r="B16" s="166">
        <f>'[4](8)廉江市全金融机构（含外资）本外币信贷收支合并表'!$H$9+'[4](8)廉江市全金融机构（含外资）本外币信贷收支合并表'!$H$14</f>
        <v>2348362.854672</v>
      </c>
      <c r="C16" s="167"/>
      <c r="D16" s="168">
        <v>17.1</v>
      </c>
      <c r="E16" s="142"/>
    </row>
    <row r="17" spans="2:4">
      <c r="B17" s="169"/>
      <c r="C17" s="170"/>
      <c r="D17" s="170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R18" sqref="R18"/>
    </sheetView>
  </sheetViews>
  <sheetFormatPr defaultColWidth="9" defaultRowHeight="13.5"/>
  <cols>
    <col min="1" max="1" width="10.375" customWidth="1"/>
    <col min="2" max="2" width="8.5" customWidth="1"/>
    <col min="3" max="3" width="7.25" customWidth="1"/>
    <col min="4" max="4" width="8.125" customWidth="1"/>
    <col min="5" max="5" width="6" style="121" customWidth="1"/>
    <col min="6" max="6" width="8.5" customWidth="1"/>
    <col min="7" max="7" width="6.875" style="121" customWidth="1"/>
    <col min="8" max="8" width="7.75" customWidth="1"/>
    <col min="9" max="9" width="8.25" style="121" customWidth="1"/>
  </cols>
  <sheetData>
    <row r="1" ht="23.25" customHeight="1" spans="1:9">
      <c r="A1" s="122" t="s">
        <v>148</v>
      </c>
      <c r="B1" s="122"/>
      <c r="C1" s="122"/>
      <c r="D1" s="122"/>
      <c r="E1" s="123"/>
      <c r="F1" s="122"/>
      <c r="G1" s="123"/>
      <c r="H1" s="122"/>
      <c r="I1" s="123"/>
    </row>
    <row r="2" ht="19.5" spans="1:9">
      <c r="A2" s="65"/>
      <c r="B2" s="65"/>
      <c r="H2" s="124" t="s">
        <v>36</v>
      </c>
      <c r="I2" s="140"/>
    </row>
    <row r="3" ht="25.5" customHeight="1" spans="1:9">
      <c r="A3" s="125" t="s">
        <v>149</v>
      </c>
      <c r="B3" s="126" t="s">
        <v>39</v>
      </c>
      <c r="C3" s="127"/>
      <c r="D3" s="126" t="s">
        <v>150</v>
      </c>
      <c r="E3" s="128"/>
      <c r="F3" s="126" t="s">
        <v>151</v>
      </c>
      <c r="G3" s="128"/>
      <c r="H3" s="126" t="s">
        <v>152</v>
      </c>
      <c r="I3" s="128"/>
    </row>
    <row r="4" ht="25.5" customHeight="1" spans="1:9">
      <c r="A4" s="129"/>
      <c r="B4" s="130" t="s">
        <v>15</v>
      </c>
      <c r="C4" s="131" t="s">
        <v>16</v>
      </c>
      <c r="D4" s="130" t="s">
        <v>15</v>
      </c>
      <c r="E4" s="132" t="s">
        <v>16</v>
      </c>
      <c r="F4" s="130" t="s">
        <v>15</v>
      </c>
      <c r="G4" s="132" t="s">
        <v>16</v>
      </c>
      <c r="H4" s="130" t="s">
        <v>15</v>
      </c>
      <c r="I4" s="132" t="s">
        <v>16</v>
      </c>
    </row>
    <row r="5" ht="18.75" spans="1:9">
      <c r="A5" s="70" t="s">
        <v>153</v>
      </c>
      <c r="B5" s="94">
        <v>5161572</v>
      </c>
      <c r="C5" s="133">
        <v>7.1</v>
      </c>
      <c r="D5" s="134">
        <v>1340719</v>
      </c>
      <c r="E5" s="133">
        <v>8.6</v>
      </c>
      <c r="F5" s="134">
        <v>1663934</v>
      </c>
      <c r="G5" s="133">
        <v>4.5</v>
      </c>
      <c r="H5" s="134">
        <v>2156919</v>
      </c>
      <c r="I5" s="96">
        <v>8.1</v>
      </c>
    </row>
    <row r="6" ht="18.75" spans="1:9">
      <c r="A6" s="70" t="s">
        <v>154</v>
      </c>
      <c r="B6" s="94">
        <v>710932</v>
      </c>
      <c r="C6" s="133">
        <v>5.08</v>
      </c>
      <c r="D6" s="134">
        <v>0</v>
      </c>
      <c r="E6" s="133">
        <v>0</v>
      </c>
      <c r="F6" s="134">
        <v>190002</v>
      </c>
      <c r="G6" s="133">
        <v>-0.7</v>
      </c>
      <c r="H6" s="134">
        <v>520930</v>
      </c>
      <c r="I6" s="96">
        <v>7.42</v>
      </c>
    </row>
    <row r="7" ht="18.75" spans="1:9">
      <c r="A7" s="70" t="s">
        <v>155</v>
      </c>
      <c r="B7" s="94">
        <v>120744</v>
      </c>
      <c r="C7" s="133">
        <v>5.78</v>
      </c>
      <c r="D7" s="134">
        <v>13892</v>
      </c>
      <c r="E7" s="133">
        <v>5.4</v>
      </c>
      <c r="F7" s="134">
        <v>63299</v>
      </c>
      <c r="G7" s="133">
        <v>3.1</v>
      </c>
      <c r="H7" s="134">
        <v>43553</v>
      </c>
      <c r="I7" s="96">
        <v>9.9</v>
      </c>
    </row>
    <row r="8" ht="18.75" spans="1:9">
      <c r="A8" s="70" t="s">
        <v>156</v>
      </c>
      <c r="B8" s="94">
        <v>152837</v>
      </c>
      <c r="C8" s="133">
        <v>4.14</v>
      </c>
      <c r="D8" s="134">
        <v>4682</v>
      </c>
      <c r="E8" s="133">
        <v>-3.8</v>
      </c>
      <c r="F8" s="134">
        <v>48440</v>
      </c>
      <c r="G8" s="133">
        <v>-4.2</v>
      </c>
      <c r="H8" s="134">
        <v>99715</v>
      </c>
      <c r="I8" s="96">
        <v>9.2</v>
      </c>
    </row>
    <row r="9" ht="18.75" spans="1:9">
      <c r="A9" s="70" t="s">
        <v>157</v>
      </c>
      <c r="B9" s="94">
        <v>213219</v>
      </c>
      <c r="C9" s="133">
        <v>6.93</v>
      </c>
      <c r="D9" s="134">
        <v>79910</v>
      </c>
      <c r="E9" s="133">
        <v>0.7</v>
      </c>
      <c r="F9" s="134">
        <v>40713</v>
      </c>
      <c r="G9" s="133">
        <v>15</v>
      </c>
      <c r="H9" s="134">
        <v>92596</v>
      </c>
      <c r="I9" s="96">
        <v>9.59</v>
      </c>
    </row>
    <row r="10" ht="18.75" spans="1:9">
      <c r="A10" s="70" t="s">
        <v>158</v>
      </c>
      <c r="B10" s="94">
        <v>160424</v>
      </c>
      <c r="C10" s="133">
        <v>6.22</v>
      </c>
      <c r="D10" s="134">
        <v>46758</v>
      </c>
      <c r="E10" s="133">
        <v>8.8</v>
      </c>
      <c r="F10" s="134">
        <v>59895</v>
      </c>
      <c r="G10" s="133">
        <v>1.8</v>
      </c>
      <c r="H10" s="134">
        <v>53771</v>
      </c>
      <c r="I10" s="96">
        <v>9.18</v>
      </c>
    </row>
    <row r="11" ht="18.75" spans="1:9">
      <c r="A11" s="70" t="s">
        <v>159</v>
      </c>
      <c r="B11" s="94">
        <v>384405</v>
      </c>
      <c r="C11" s="133">
        <v>3.96</v>
      </c>
      <c r="D11" s="134">
        <v>46867</v>
      </c>
      <c r="E11" s="133">
        <v>2.1</v>
      </c>
      <c r="F11" s="134">
        <v>263957</v>
      </c>
      <c r="G11" s="133">
        <v>3</v>
      </c>
      <c r="H11" s="134">
        <v>73581</v>
      </c>
      <c r="I11" s="96">
        <v>8.89</v>
      </c>
    </row>
    <row r="12" ht="18.75" spans="1:9">
      <c r="A12" s="70" t="s">
        <v>160</v>
      </c>
      <c r="B12" s="94">
        <v>202595</v>
      </c>
      <c r="C12" s="133">
        <v>8.24</v>
      </c>
      <c r="D12" s="134">
        <v>65466</v>
      </c>
      <c r="E12" s="133">
        <v>15.1</v>
      </c>
      <c r="F12" s="134">
        <v>49816</v>
      </c>
      <c r="G12" s="133">
        <v>1.4</v>
      </c>
      <c r="H12" s="134">
        <v>87313</v>
      </c>
      <c r="I12" s="96">
        <v>7.27</v>
      </c>
    </row>
    <row r="13" ht="18.75" spans="1:9">
      <c r="A13" s="70" t="s">
        <v>161</v>
      </c>
      <c r="B13" s="94">
        <v>96656</v>
      </c>
      <c r="C13" s="133">
        <v>9.43</v>
      </c>
      <c r="D13" s="134">
        <v>35505</v>
      </c>
      <c r="E13" s="133">
        <v>14.6</v>
      </c>
      <c r="F13" s="134">
        <v>10732</v>
      </c>
      <c r="G13" s="133">
        <v>1.3</v>
      </c>
      <c r="H13" s="134">
        <v>50419</v>
      </c>
      <c r="I13" s="96">
        <v>7.43</v>
      </c>
    </row>
    <row r="14" ht="18.75" spans="1:9">
      <c r="A14" s="70" t="s">
        <v>162</v>
      </c>
      <c r="B14" s="94">
        <v>348004</v>
      </c>
      <c r="C14" s="133">
        <v>5.81</v>
      </c>
      <c r="D14" s="134">
        <v>148497</v>
      </c>
      <c r="E14" s="133">
        <v>4</v>
      </c>
      <c r="F14" s="134">
        <v>101624</v>
      </c>
      <c r="G14" s="133">
        <v>4.2</v>
      </c>
      <c r="H14" s="134">
        <v>97883</v>
      </c>
      <c r="I14" s="96">
        <v>11.21</v>
      </c>
    </row>
    <row r="15" ht="18.75" spans="1:9">
      <c r="A15" s="70" t="s">
        <v>163</v>
      </c>
      <c r="B15" s="94">
        <v>376175</v>
      </c>
      <c r="C15" s="133">
        <v>6.51</v>
      </c>
      <c r="D15" s="134">
        <v>102796</v>
      </c>
      <c r="E15" s="133">
        <v>1</v>
      </c>
      <c r="F15" s="134">
        <v>220040</v>
      </c>
      <c r="G15" s="133">
        <v>8.9</v>
      </c>
      <c r="H15" s="134">
        <v>53339</v>
      </c>
      <c r="I15" s="96">
        <v>8.69</v>
      </c>
    </row>
    <row r="16" ht="18.75" spans="1:9">
      <c r="A16" s="70" t="s">
        <v>164</v>
      </c>
      <c r="B16" s="94">
        <v>744568</v>
      </c>
      <c r="C16" s="133">
        <v>7.68</v>
      </c>
      <c r="D16" s="134">
        <v>63068</v>
      </c>
      <c r="E16" s="133">
        <v>10.2</v>
      </c>
      <c r="F16" s="134">
        <v>443889</v>
      </c>
      <c r="G16" s="133">
        <v>1.9</v>
      </c>
      <c r="H16" s="134">
        <v>237611</v>
      </c>
      <c r="I16" s="96">
        <v>14.97</v>
      </c>
    </row>
    <row r="17" ht="18.75" spans="1:9">
      <c r="A17" s="70" t="s">
        <v>165</v>
      </c>
      <c r="B17" s="94">
        <v>243614</v>
      </c>
      <c r="C17" s="133">
        <v>4.76</v>
      </c>
      <c r="D17" s="134">
        <v>99614</v>
      </c>
      <c r="E17" s="133">
        <v>5.7</v>
      </c>
      <c r="F17" s="134">
        <v>65418</v>
      </c>
      <c r="G17" s="133">
        <v>-2</v>
      </c>
      <c r="H17" s="134">
        <v>78582</v>
      </c>
      <c r="I17" s="96">
        <v>9.55</v>
      </c>
    </row>
    <row r="18" ht="18.75" spans="1:9">
      <c r="A18" s="70" t="s">
        <v>166</v>
      </c>
      <c r="B18" s="94">
        <v>396121</v>
      </c>
      <c r="C18" s="133">
        <v>8.22</v>
      </c>
      <c r="D18" s="134">
        <v>96997</v>
      </c>
      <c r="E18" s="133">
        <v>11.9</v>
      </c>
      <c r="F18" s="134">
        <v>86926</v>
      </c>
      <c r="G18" s="133">
        <v>6.3</v>
      </c>
      <c r="H18" s="134">
        <v>212198</v>
      </c>
      <c r="I18" s="96">
        <v>7.48</v>
      </c>
    </row>
    <row r="19" ht="18.75" spans="1:9">
      <c r="A19" s="70" t="s">
        <v>167</v>
      </c>
      <c r="B19" s="94">
        <v>153126</v>
      </c>
      <c r="C19" s="133">
        <v>2.79</v>
      </c>
      <c r="D19" s="134">
        <v>91046</v>
      </c>
      <c r="E19" s="135">
        <v>1.9</v>
      </c>
      <c r="F19" s="134">
        <v>27064</v>
      </c>
      <c r="G19" s="133">
        <v>-1</v>
      </c>
      <c r="H19" s="134">
        <v>35016</v>
      </c>
      <c r="I19" s="96">
        <v>9.11</v>
      </c>
    </row>
    <row r="20" ht="18.75" spans="1:9">
      <c r="A20" s="70" t="s">
        <v>168</v>
      </c>
      <c r="B20" s="94">
        <v>127836</v>
      </c>
      <c r="C20" s="133">
        <v>8.15</v>
      </c>
      <c r="D20" s="134">
        <v>65168</v>
      </c>
      <c r="E20" s="133">
        <v>11.8</v>
      </c>
      <c r="F20" s="134">
        <v>29368</v>
      </c>
      <c r="G20" s="133">
        <v>1.8</v>
      </c>
      <c r="H20" s="134">
        <v>33300</v>
      </c>
      <c r="I20" s="96">
        <v>9.43</v>
      </c>
    </row>
    <row r="21" ht="18.75" spans="1:9">
      <c r="A21" s="70" t="s">
        <v>169</v>
      </c>
      <c r="B21" s="94">
        <v>537256</v>
      </c>
      <c r="C21" s="133">
        <v>6.67</v>
      </c>
      <c r="D21" s="134">
        <v>75722</v>
      </c>
      <c r="E21" s="133">
        <v>14.7</v>
      </c>
      <c r="F21" s="134">
        <v>274716</v>
      </c>
      <c r="G21" s="133">
        <v>1.7</v>
      </c>
      <c r="H21" s="134">
        <v>186798</v>
      </c>
      <c r="I21" s="96">
        <v>11.21</v>
      </c>
    </row>
    <row r="22" ht="18.75" spans="1:9">
      <c r="A22" s="70" t="s">
        <v>170</v>
      </c>
      <c r="B22" s="94">
        <v>104957</v>
      </c>
      <c r="C22" s="135">
        <v>8.58</v>
      </c>
      <c r="D22" s="134">
        <v>33417</v>
      </c>
      <c r="E22" s="133">
        <v>9.6</v>
      </c>
      <c r="F22" s="134">
        <v>13600</v>
      </c>
      <c r="G22" s="133">
        <v>1.9</v>
      </c>
      <c r="H22" s="134">
        <v>57940</v>
      </c>
      <c r="I22" s="96">
        <v>9.68</v>
      </c>
    </row>
    <row r="23" ht="18.75" spans="1:9">
      <c r="A23" s="70" t="s">
        <v>171</v>
      </c>
      <c r="B23" s="94">
        <v>120348</v>
      </c>
      <c r="C23" s="133">
        <v>5.3</v>
      </c>
      <c r="D23" s="134">
        <v>49963</v>
      </c>
      <c r="E23" s="133">
        <v>6.4</v>
      </c>
      <c r="F23" s="134">
        <v>11262</v>
      </c>
      <c r="G23" s="133">
        <v>2.7</v>
      </c>
      <c r="H23" s="134">
        <v>59124</v>
      </c>
      <c r="I23" s="96">
        <v>4.92</v>
      </c>
    </row>
    <row r="24" ht="18.75" spans="1:9">
      <c r="A24" s="70" t="s">
        <v>172</v>
      </c>
      <c r="B24" s="94">
        <v>147773</v>
      </c>
      <c r="C24" s="133">
        <v>7.51</v>
      </c>
      <c r="D24" s="134">
        <v>63146</v>
      </c>
      <c r="E24" s="133">
        <v>6.7</v>
      </c>
      <c r="F24" s="134">
        <v>26703</v>
      </c>
      <c r="G24" s="133">
        <v>4.7</v>
      </c>
      <c r="H24" s="134">
        <v>57924</v>
      </c>
      <c r="I24" s="96">
        <v>9.52</v>
      </c>
    </row>
    <row r="25" ht="18.75" spans="1:9">
      <c r="A25" s="70" t="s">
        <v>173</v>
      </c>
      <c r="B25" s="94">
        <v>165776</v>
      </c>
      <c r="C25" s="133">
        <v>2.27</v>
      </c>
      <c r="D25" s="134">
        <v>54774</v>
      </c>
      <c r="E25" s="133">
        <v>-0.5</v>
      </c>
      <c r="F25" s="134">
        <v>40535</v>
      </c>
      <c r="G25" s="133">
        <v>-0.4</v>
      </c>
      <c r="H25" s="134">
        <v>70467</v>
      </c>
      <c r="I25" s="96">
        <v>6.37</v>
      </c>
    </row>
    <row r="26" ht="19.5" spans="1:10">
      <c r="A26" s="73" t="s">
        <v>174</v>
      </c>
      <c r="B26" s="136">
        <v>80375</v>
      </c>
      <c r="C26" s="137">
        <v>7.49</v>
      </c>
      <c r="D26" s="138">
        <v>41365</v>
      </c>
      <c r="E26" s="137">
        <v>9.3</v>
      </c>
      <c r="F26" s="138">
        <v>14588</v>
      </c>
      <c r="G26" s="137">
        <v>1.9</v>
      </c>
      <c r="H26" s="138">
        <v>24422</v>
      </c>
      <c r="I26" s="99">
        <v>9.24</v>
      </c>
      <c r="J26" s="141"/>
    </row>
    <row r="27" ht="14.25" spans="2:3">
      <c r="B27" s="139"/>
      <c r="C27" s="51"/>
    </row>
  </sheetData>
  <mergeCells count="7">
    <mergeCell ref="A1:I1"/>
    <mergeCell ref="H2:I2"/>
    <mergeCell ref="B3:C3"/>
    <mergeCell ref="D3:E3"/>
    <mergeCell ref="F3:G3"/>
    <mergeCell ref="H3:I3"/>
    <mergeCell ref="A3:A4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B4" sqref="B4"/>
    </sheetView>
  </sheetViews>
  <sheetFormatPr defaultColWidth="9" defaultRowHeight="13.5" outlineLevelCol="2"/>
  <cols>
    <col min="1" max="1" width="11.625" customWidth="1"/>
    <col min="2" max="3" width="12.625" customWidth="1"/>
  </cols>
  <sheetData>
    <row r="1" ht="18.75" spans="1:2">
      <c r="A1" s="1" t="s">
        <v>175</v>
      </c>
      <c r="B1" s="1"/>
    </row>
    <row r="2" ht="19.5" spans="1:3">
      <c r="A2" s="65"/>
      <c r="B2" s="120" t="s">
        <v>36</v>
      </c>
      <c r="C2" s="120"/>
    </row>
    <row r="3" ht="18.75" spans="1:3">
      <c r="A3" s="104"/>
      <c r="B3" s="68" t="s">
        <v>38</v>
      </c>
      <c r="C3" s="105" t="s">
        <v>16</v>
      </c>
    </row>
    <row r="4" ht="18.75" spans="1:3">
      <c r="A4" s="106" t="s">
        <v>176</v>
      </c>
      <c r="B4" s="108">
        <v>2251239</v>
      </c>
      <c r="C4" s="109">
        <v>10.7</v>
      </c>
    </row>
    <row r="5" ht="18.75" spans="1:3">
      <c r="A5" s="70" t="s">
        <v>177</v>
      </c>
      <c r="B5" s="111">
        <v>22415.24058246</v>
      </c>
      <c r="C5" s="112">
        <v>6.67536330835989</v>
      </c>
    </row>
    <row r="6" ht="18.75" spans="1:3">
      <c r="A6" s="70" t="s">
        <v>178</v>
      </c>
      <c r="B6" s="111">
        <v>9834.94376501899</v>
      </c>
      <c r="C6" s="112">
        <v>-4.77223214654076</v>
      </c>
    </row>
    <row r="7" ht="18.75" spans="1:3">
      <c r="A7" s="70" t="s">
        <v>179</v>
      </c>
      <c r="B7" s="111">
        <v>133075.027773876</v>
      </c>
      <c r="C7" s="112">
        <v>0.931115994923488</v>
      </c>
    </row>
    <row r="8" ht="18.75" spans="1:3">
      <c r="A8" s="70" t="s">
        <v>180</v>
      </c>
      <c r="B8" s="111">
        <v>82322.2955699681</v>
      </c>
      <c r="C8" s="112">
        <v>10.8906377332329</v>
      </c>
    </row>
    <row r="9" ht="18.75" spans="1:3">
      <c r="A9" s="70" t="s">
        <v>181</v>
      </c>
      <c r="B9" s="111">
        <v>76511.1672166248</v>
      </c>
      <c r="C9" s="112">
        <v>1.56889983605303</v>
      </c>
    </row>
    <row r="10" ht="18.75" spans="1:3">
      <c r="A10" s="70" t="s">
        <v>182</v>
      </c>
      <c r="B10" s="111">
        <v>111068.348174373</v>
      </c>
      <c r="C10" s="112">
        <v>28.7410320151841</v>
      </c>
    </row>
    <row r="11" ht="18.75" spans="1:3">
      <c r="A11" s="70" t="s">
        <v>183</v>
      </c>
      <c r="B11" s="114">
        <v>58574.3293384946</v>
      </c>
      <c r="C11" s="115">
        <v>18.0950542524667</v>
      </c>
    </row>
    <row r="12" ht="18.75" spans="1:3">
      <c r="A12" s="70" t="s">
        <v>184</v>
      </c>
      <c r="B12" s="111">
        <v>247629.030731022</v>
      </c>
      <c r="C12" s="112">
        <v>4.9649987983412</v>
      </c>
    </row>
    <row r="13" ht="18.75" spans="1:3">
      <c r="A13" s="70" t="s">
        <v>185</v>
      </c>
      <c r="B13" s="111">
        <v>187506.097328008</v>
      </c>
      <c r="C13" s="112">
        <v>1.26305179106762</v>
      </c>
    </row>
    <row r="14" ht="18.75" spans="1:3">
      <c r="A14" s="70" t="s">
        <v>186</v>
      </c>
      <c r="B14" s="111">
        <v>108562.205904515</v>
      </c>
      <c r="C14" s="112">
        <v>12.632058321346</v>
      </c>
    </row>
    <row r="15" ht="18.75" spans="1:3">
      <c r="A15" s="70" t="s">
        <v>187</v>
      </c>
      <c r="B15" s="111">
        <v>157057.748337345</v>
      </c>
      <c r="C15" s="112">
        <v>7.07828371956556</v>
      </c>
    </row>
    <row r="16" ht="18.75" spans="1:3">
      <c r="A16" s="70" t="s">
        <v>188</v>
      </c>
      <c r="B16" s="111">
        <v>172447.088664135</v>
      </c>
      <c r="C16" s="112">
        <v>24.7367461966754</v>
      </c>
    </row>
    <row r="17" ht="18.75" spans="1:3">
      <c r="A17" s="70" t="s">
        <v>189</v>
      </c>
      <c r="B17" s="111">
        <v>149217.727083241</v>
      </c>
      <c r="C17" s="112">
        <v>2.40278455243157</v>
      </c>
    </row>
    <row r="18" ht="18.75" spans="1:3">
      <c r="A18" s="70" t="s">
        <v>190</v>
      </c>
      <c r="B18" s="111">
        <v>49000.318788531</v>
      </c>
      <c r="C18" s="112">
        <v>14.6546494465213</v>
      </c>
    </row>
    <row r="19" ht="18.75" spans="1:3">
      <c r="A19" s="70" t="s">
        <v>191</v>
      </c>
      <c r="B19" s="111">
        <v>130275.425851349</v>
      </c>
      <c r="C19" s="112">
        <v>18.1356017361221</v>
      </c>
    </row>
    <row r="20" ht="18.75" spans="1:3">
      <c r="A20" s="70" t="s">
        <v>192</v>
      </c>
      <c r="B20" s="111">
        <v>56227.9792831856</v>
      </c>
      <c r="C20" s="112">
        <v>11.8901375148225</v>
      </c>
    </row>
    <row r="21" ht="18.75" spans="1:3">
      <c r="A21" s="70" t="s">
        <v>193</v>
      </c>
      <c r="B21" s="111">
        <v>81855.6481494284</v>
      </c>
      <c r="C21" s="112">
        <v>7.90802267909511</v>
      </c>
    </row>
    <row r="22" ht="18.75" spans="1:3">
      <c r="A22" s="70" t="s">
        <v>194</v>
      </c>
      <c r="B22" s="111">
        <v>100573.87084086</v>
      </c>
      <c r="C22" s="112">
        <v>8.32909925861539</v>
      </c>
    </row>
    <row r="23" ht="18.75" spans="1:3">
      <c r="A23" s="70" t="s">
        <v>195</v>
      </c>
      <c r="B23" s="111">
        <v>95363.397603391</v>
      </c>
      <c r="C23" s="112">
        <v>-0.592340179977796</v>
      </c>
    </row>
    <row r="24" ht="18.75" spans="1:3">
      <c r="A24" s="116" t="s">
        <v>196</v>
      </c>
      <c r="B24" s="118">
        <v>86064.6105510828</v>
      </c>
      <c r="C24" s="119">
        <v>41.6095715239596</v>
      </c>
    </row>
  </sheetData>
  <mergeCells count="2">
    <mergeCell ref="A1:C1"/>
    <mergeCell ref="B2:C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A1" sqref="A1:E1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1" customWidth="1"/>
    <col min="6" max="6" width="4" customWidth="1"/>
  </cols>
  <sheetData>
    <row r="1" ht="29.25" customHeight="1" spans="1:5">
      <c r="A1" s="1" t="s">
        <v>197</v>
      </c>
      <c r="B1" s="1"/>
      <c r="C1" s="1"/>
      <c r="D1" s="1"/>
      <c r="E1"/>
    </row>
    <row r="2" ht="19.5" spans="1:4">
      <c r="A2" s="65"/>
      <c r="B2" s="102"/>
      <c r="C2" s="102"/>
      <c r="D2" s="103" t="s">
        <v>36</v>
      </c>
    </row>
    <row r="3" ht="31.5" customHeight="1" spans="1:5">
      <c r="A3" s="104"/>
      <c r="B3" s="53" t="s">
        <v>198</v>
      </c>
      <c r="C3" s="68" t="s">
        <v>199</v>
      </c>
      <c r="D3" s="68" t="s">
        <v>200</v>
      </c>
      <c r="E3" s="105" t="s">
        <v>16</v>
      </c>
    </row>
    <row r="4" s="51" customFormat="1" ht="18.75" spans="1:5">
      <c r="A4" s="106" t="s">
        <v>176</v>
      </c>
      <c r="B4" s="107">
        <v>177</v>
      </c>
      <c r="C4" s="108">
        <v>151799.026</v>
      </c>
      <c r="D4" s="108">
        <v>1688348.374</v>
      </c>
      <c r="E4" s="109">
        <v>7.8999999599399</v>
      </c>
    </row>
    <row r="5" s="51" customFormat="1" ht="18.75" spans="1:5">
      <c r="A5" s="70" t="s">
        <v>201</v>
      </c>
      <c r="B5" s="110">
        <v>59</v>
      </c>
      <c r="C5" s="111">
        <v>44922.368</v>
      </c>
      <c r="D5" s="111">
        <v>372423.704</v>
      </c>
      <c r="E5" s="112">
        <v>-3.82321613605667</v>
      </c>
    </row>
    <row r="6" s="51" customFormat="1" ht="18.75" spans="1:5">
      <c r="A6" s="70" t="s">
        <v>202</v>
      </c>
      <c r="B6" s="110">
        <v>3</v>
      </c>
      <c r="C6" s="111">
        <v>732.2</v>
      </c>
      <c r="D6" s="111">
        <v>8688.7</v>
      </c>
      <c r="E6" s="112">
        <v>14.128562380855</v>
      </c>
    </row>
    <row r="7" s="51" customFormat="1" ht="18.75" spans="1:5">
      <c r="A7" s="70" t="s">
        <v>177</v>
      </c>
      <c r="B7" s="110">
        <v>2</v>
      </c>
      <c r="C7" s="111">
        <v>1594.4</v>
      </c>
      <c r="D7" s="111">
        <v>11077.6</v>
      </c>
      <c r="E7" s="112">
        <v>-4.18325926859644</v>
      </c>
    </row>
    <row r="8" s="51" customFormat="1" ht="18.75" spans="1:5">
      <c r="A8" s="70" t="s">
        <v>178</v>
      </c>
      <c r="B8" s="110">
        <v>6</v>
      </c>
      <c r="C8" s="111">
        <v>1752.876</v>
      </c>
      <c r="D8" s="111">
        <v>48617.673</v>
      </c>
      <c r="E8" s="112">
        <v>-4.86420680044415</v>
      </c>
    </row>
    <row r="9" s="51" customFormat="1" ht="18.75" spans="1:5">
      <c r="A9" s="70" t="s">
        <v>179</v>
      </c>
      <c r="B9" s="110">
        <v>6</v>
      </c>
      <c r="C9" s="111">
        <v>5107.676</v>
      </c>
      <c r="D9" s="111">
        <v>54479.699</v>
      </c>
      <c r="E9" s="112">
        <v>-2.38880013202834</v>
      </c>
    </row>
    <row r="10" s="51" customFormat="1" ht="18.75" spans="1:5">
      <c r="A10" s="70" t="s">
        <v>180</v>
      </c>
      <c r="B10" s="110">
        <v>8</v>
      </c>
      <c r="C10" s="111">
        <v>4990.2</v>
      </c>
      <c r="D10" s="111">
        <v>57061.5</v>
      </c>
      <c r="E10" s="112">
        <v>-6.15802828910672</v>
      </c>
    </row>
    <row r="11" s="51" customFormat="1" ht="18.75" spans="1:5">
      <c r="A11" s="70" t="s">
        <v>181</v>
      </c>
      <c r="B11" s="110">
        <v>4</v>
      </c>
      <c r="C11" s="111">
        <v>1154.9</v>
      </c>
      <c r="D11" s="111">
        <v>11576.4</v>
      </c>
      <c r="E11" s="112">
        <v>-33.6811873949393</v>
      </c>
    </row>
    <row r="12" s="51" customFormat="1" ht="18.75" spans="1:5">
      <c r="A12" s="70" t="s">
        <v>182</v>
      </c>
      <c r="B12" s="110">
        <v>8</v>
      </c>
      <c r="C12" s="111">
        <v>3691.24</v>
      </c>
      <c r="D12" s="111">
        <v>32650.369</v>
      </c>
      <c r="E12" s="112">
        <v>-8.62277059881954</v>
      </c>
    </row>
    <row r="13" s="51" customFormat="1" ht="18.75" spans="1:5">
      <c r="A13" s="70" t="s">
        <v>183</v>
      </c>
      <c r="B13" s="113">
        <v>0</v>
      </c>
      <c r="C13" s="114">
        <v>0</v>
      </c>
      <c r="D13" s="114">
        <v>0</v>
      </c>
      <c r="E13" s="115" t="s">
        <v>80</v>
      </c>
    </row>
    <row r="14" s="51" customFormat="1" ht="18.75" spans="1:5">
      <c r="A14" s="70" t="s">
        <v>184</v>
      </c>
      <c r="B14" s="110">
        <v>6</v>
      </c>
      <c r="C14" s="111">
        <v>3485.4</v>
      </c>
      <c r="D14" s="111">
        <v>43655.739</v>
      </c>
      <c r="E14" s="112">
        <v>-19.5578251905182</v>
      </c>
    </row>
    <row r="15" s="51" customFormat="1" ht="18.75" spans="1:5">
      <c r="A15" s="70" t="s">
        <v>185</v>
      </c>
      <c r="B15" s="110">
        <v>15</v>
      </c>
      <c r="C15" s="111">
        <v>51687.026</v>
      </c>
      <c r="D15" s="111">
        <v>702448.954</v>
      </c>
      <c r="E15" s="112">
        <v>45.3183941467403</v>
      </c>
    </row>
    <row r="16" s="51" customFormat="1" ht="18.75" spans="1:5">
      <c r="A16" s="70" t="s">
        <v>186</v>
      </c>
      <c r="B16" s="110">
        <v>6</v>
      </c>
      <c r="C16" s="111">
        <v>2421.5</v>
      </c>
      <c r="D16" s="111">
        <v>27612.497</v>
      </c>
      <c r="E16" s="112">
        <v>0.7341753631827</v>
      </c>
    </row>
    <row r="17" s="51" customFormat="1" ht="18.75" spans="1:5">
      <c r="A17" s="70" t="s">
        <v>187</v>
      </c>
      <c r="B17" s="110">
        <v>5</v>
      </c>
      <c r="C17" s="111">
        <v>3620.831</v>
      </c>
      <c r="D17" s="111">
        <v>32384.55</v>
      </c>
      <c r="E17" s="112">
        <v>-39.2001572550663</v>
      </c>
    </row>
    <row r="18" s="51" customFormat="1" ht="18.75" spans="1:5">
      <c r="A18" s="70" t="s">
        <v>188</v>
      </c>
      <c r="B18" s="110">
        <v>5</v>
      </c>
      <c r="C18" s="111">
        <v>1645.566</v>
      </c>
      <c r="D18" s="111">
        <v>20931.263</v>
      </c>
      <c r="E18" s="112">
        <v>23.1071824080656</v>
      </c>
    </row>
    <row r="19" s="51" customFormat="1" ht="18.75" spans="1:5">
      <c r="A19" s="70" t="s">
        <v>189</v>
      </c>
      <c r="B19" s="110">
        <v>3</v>
      </c>
      <c r="C19" s="111">
        <v>269.15</v>
      </c>
      <c r="D19" s="111">
        <v>3141.97</v>
      </c>
      <c r="E19" s="112">
        <v>-31.5137056158662</v>
      </c>
    </row>
    <row r="20" s="51" customFormat="1" ht="18.75" spans="1:5">
      <c r="A20" s="70" t="s">
        <v>190</v>
      </c>
      <c r="B20" s="110">
        <v>5</v>
      </c>
      <c r="C20" s="111">
        <v>1151.2</v>
      </c>
      <c r="D20" s="111">
        <v>17299.4</v>
      </c>
      <c r="E20" s="112">
        <v>-11.4829698422181</v>
      </c>
    </row>
    <row r="21" s="51" customFormat="1" ht="18.75" spans="1:5">
      <c r="A21" s="70" t="s">
        <v>191</v>
      </c>
      <c r="B21" s="110">
        <v>24</v>
      </c>
      <c r="C21" s="111">
        <v>20602.906</v>
      </c>
      <c r="D21" s="111">
        <v>212731.715</v>
      </c>
      <c r="E21" s="112">
        <v>-11.7324336290609</v>
      </c>
    </row>
    <row r="22" s="51" customFormat="1" ht="18.75" spans="1:5">
      <c r="A22" s="70" t="s">
        <v>192</v>
      </c>
      <c r="B22" s="110">
        <v>3</v>
      </c>
      <c r="C22" s="111">
        <v>453.8</v>
      </c>
      <c r="D22" s="111">
        <v>5393.736</v>
      </c>
      <c r="E22" s="112">
        <v>-34.0632657028056</v>
      </c>
    </row>
    <row r="23" s="51" customFormat="1" ht="18.75" spans="1:5">
      <c r="A23" s="70" t="s">
        <v>193</v>
      </c>
      <c r="B23" s="110">
        <v>2</v>
      </c>
      <c r="C23" s="111">
        <v>491</v>
      </c>
      <c r="D23" s="111">
        <v>6027.1</v>
      </c>
      <c r="E23" s="112">
        <v>1.2526715397521</v>
      </c>
    </row>
    <row r="24" s="51" customFormat="1" ht="18.75" spans="1:5">
      <c r="A24" s="70" t="s">
        <v>194</v>
      </c>
      <c r="B24" s="110">
        <v>2</v>
      </c>
      <c r="C24" s="111">
        <v>592.3</v>
      </c>
      <c r="D24" s="111">
        <v>6106</v>
      </c>
      <c r="E24" s="112">
        <v>26.6878559130034</v>
      </c>
    </row>
    <row r="25" s="51" customFormat="1" ht="18.75" spans="1:5">
      <c r="A25" s="70" t="s">
        <v>195</v>
      </c>
      <c r="B25" s="110">
        <v>4</v>
      </c>
      <c r="C25" s="111">
        <v>923.787</v>
      </c>
      <c r="D25" s="111">
        <v>8356.405</v>
      </c>
      <c r="E25" s="112">
        <v>-30.6530499143</v>
      </c>
    </row>
    <row r="26" s="51" customFormat="1" ht="18.75" spans="1:5">
      <c r="A26" s="116" t="s">
        <v>196</v>
      </c>
      <c r="B26" s="117">
        <v>0</v>
      </c>
      <c r="C26" s="118">
        <v>0</v>
      </c>
      <c r="D26" s="118">
        <v>0</v>
      </c>
      <c r="E26" s="119" t="s">
        <v>80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26" sqref="C26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203</v>
      </c>
      <c r="B1" s="1"/>
      <c r="C1" s="1"/>
    </row>
    <row r="2" ht="15" spans="1:3">
      <c r="A2" s="65"/>
      <c r="B2" s="65"/>
      <c r="C2" s="3" t="s">
        <v>36</v>
      </c>
    </row>
    <row r="3" ht="24.75" customHeight="1" spans="1:3">
      <c r="A3" s="67" t="s">
        <v>149</v>
      </c>
      <c r="B3" s="68" t="s">
        <v>64</v>
      </c>
      <c r="C3" s="69" t="s">
        <v>16</v>
      </c>
    </row>
    <row r="4" ht="18.75" customHeight="1" spans="1:3">
      <c r="A4" s="70" t="s">
        <v>204</v>
      </c>
      <c r="B4" s="92">
        <v>81418</v>
      </c>
      <c r="C4" s="93">
        <v>-14.3896617351713</v>
      </c>
    </row>
    <row r="5" ht="18.75" customHeight="1" spans="1:3">
      <c r="A5" s="70" t="s">
        <v>205</v>
      </c>
      <c r="B5" s="94">
        <v>3826</v>
      </c>
      <c r="C5" s="93">
        <v>-4.80218959940284</v>
      </c>
    </row>
    <row r="6" ht="18.75" spans="1:3">
      <c r="A6" s="70" t="s">
        <v>206</v>
      </c>
      <c r="B6" s="95">
        <v>952</v>
      </c>
      <c r="C6" s="96">
        <v>-86.3080684596577</v>
      </c>
    </row>
    <row r="7" ht="18.75" spans="1:3">
      <c r="A7" s="70" t="s">
        <v>207</v>
      </c>
      <c r="B7" s="95">
        <v>2449</v>
      </c>
      <c r="C7" s="96">
        <v>-59.413324494531</v>
      </c>
    </row>
    <row r="8" ht="18.75" spans="1:3">
      <c r="A8" s="70" t="s">
        <v>208</v>
      </c>
      <c r="B8" s="95">
        <v>2210</v>
      </c>
      <c r="C8" s="96">
        <v>-24.3927471775573</v>
      </c>
    </row>
    <row r="9" ht="18.75" spans="1:3">
      <c r="A9" s="70" t="s">
        <v>209</v>
      </c>
      <c r="B9" s="95">
        <v>198</v>
      </c>
      <c r="C9" s="96" t="s">
        <v>80</v>
      </c>
    </row>
    <row r="10" ht="18.75" spans="1:3">
      <c r="A10" s="70" t="s">
        <v>210</v>
      </c>
      <c r="B10" s="95">
        <v>0</v>
      </c>
      <c r="C10" s="96" t="s">
        <v>80</v>
      </c>
    </row>
    <row r="11" ht="18.75" spans="1:3">
      <c r="A11" s="70" t="s">
        <v>211</v>
      </c>
      <c r="B11" s="95">
        <v>239</v>
      </c>
      <c r="C11" s="96" t="s">
        <v>80</v>
      </c>
    </row>
    <row r="12" ht="18.75" spans="1:3">
      <c r="A12" s="70" t="s">
        <v>212</v>
      </c>
      <c r="B12" s="95">
        <v>0</v>
      </c>
      <c r="C12" s="96" t="s">
        <v>80</v>
      </c>
    </row>
    <row r="13" ht="18.75" spans="1:3">
      <c r="A13" s="70" t="s">
        <v>213</v>
      </c>
      <c r="B13" s="95">
        <v>2427</v>
      </c>
      <c r="C13" s="96">
        <v>124.514338575393</v>
      </c>
    </row>
    <row r="14" ht="18.75" spans="1:3">
      <c r="A14" s="70" t="s">
        <v>214</v>
      </c>
      <c r="B14" s="95">
        <v>2249</v>
      </c>
      <c r="C14" s="96">
        <v>156.442417331813</v>
      </c>
    </row>
    <row r="15" ht="18.75" spans="1:3">
      <c r="A15" s="70" t="s">
        <v>215</v>
      </c>
      <c r="B15" s="95">
        <v>4767</v>
      </c>
      <c r="C15" s="96">
        <v>1489</v>
      </c>
    </row>
    <row r="16" ht="18.75" spans="1:3">
      <c r="A16" s="70" t="s">
        <v>216</v>
      </c>
      <c r="B16" s="95">
        <v>2795</v>
      </c>
      <c r="C16" s="96">
        <v>71.4723926380368</v>
      </c>
    </row>
    <row r="17" ht="18.75" spans="1:3">
      <c r="A17" s="70" t="s">
        <v>217</v>
      </c>
      <c r="B17" s="95">
        <v>111</v>
      </c>
      <c r="C17" s="96">
        <v>-85.7692307692308</v>
      </c>
    </row>
    <row r="18" ht="18.75" spans="1:3">
      <c r="A18" s="70" t="s">
        <v>218</v>
      </c>
      <c r="B18" s="95">
        <v>7644</v>
      </c>
      <c r="C18" s="96">
        <v>10092</v>
      </c>
    </row>
    <row r="19" ht="18.75" spans="1:3">
      <c r="A19" s="70" t="s">
        <v>219</v>
      </c>
      <c r="B19" s="95">
        <v>14812</v>
      </c>
      <c r="C19" s="96" t="s">
        <v>80</v>
      </c>
    </row>
    <row r="20" ht="18.75" spans="1:3">
      <c r="A20" s="70" t="s">
        <v>220</v>
      </c>
      <c r="B20" s="95">
        <v>808</v>
      </c>
      <c r="C20" s="96">
        <v>38.1196581196581</v>
      </c>
    </row>
    <row r="21" ht="18.75" spans="1:3">
      <c r="A21" s="70" t="s">
        <v>221</v>
      </c>
      <c r="B21" s="95">
        <v>0</v>
      </c>
      <c r="C21" s="97" t="s">
        <v>80</v>
      </c>
    </row>
    <row r="22" ht="18.75" spans="1:3">
      <c r="A22" s="70" t="s">
        <v>222</v>
      </c>
      <c r="B22" s="95">
        <v>0</v>
      </c>
      <c r="C22" s="96" t="s">
        <v>80</v>
      </c>
    </row>
    <row r="23" ht="18.75" spans="1:3">
      <c r="A23" s="70" t="s">
        <v>223</v>
      </c>
      <c r="B23" s="95">
        <v>0</v>
      </c>
      <c r="C23" s="96" t="s">
        <v>80</v>
      </c>
    </row>
    <row r="24" ht="18.75" spans="1:3">
      <c r="A24" s="70" t="s">
        <v>224</v>
      </c>
      <c r="B24" s="95">
        <v>334</v>
      </c>
      <c r="C24" s="96">
        <v>-71.6227697536109</v>
      </c>
    </row>
    <row r="25" ht="19.5" spans="1:3">
      <c r="A25" s="73" t="s">
        <v>225</v>
      </c>
      <c r="B25" s="98">
        <v>0</v>
      </c>
      <c r="C25" s="99" t="s">
        <v>80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4" workbookViewId="0">
      <selection activeCell="F16" sqref="F16"/>
    </sheetView>
  </sheetViews>
  <sheetFormatPr defaultColWidth="9" defaultRowHeight="13.5" outlineLevelCol="2"/>
  <cols>
    <col min="1" max="1" width="15.625" customWidth="1"/>
    <col min="2" max="2" width="10.5" style="76" customWidth="1"/>
    <col min="3" max="3" width="10.5" style="77" customWidth="1"/>
    <col min="4" max="4" width="12.625"/>
    <col min="5" max="5" width="13.75"/>
    <col min="7" max="7" width="17.5" customWidth="1"/>
  </cols>
  <sheetData>
    <row r="1" ht="28.5" customHeight="1" spans="1:3">
      <c r="A1" s="1" t="s">
        <v>226</v>
      </c>
      <c r="B1" s="78"/>
      <c r="C1" s="79"/>
    </row>
    <row r="2" ht="22.5" customHeight="1" spans="1:3">
      <c r="A2" s="51"/>
      <c r="B2" s="80"/>
      <c r="C2" s="81" t="s">
        <v>36</v>
      </c>
    </row>
    <row r="3" ht="22.5" customHeight="1" spans="1:3">
      <c r="A3" s="5" t="s">
        <v>149</v>
      </c>
      <c r="B3" s="82" t="s">
        <v>64</v>
      </c>
      <c r="C3" s="83" t="s">
        <v>16</v>
      </c>
    </row>
    <row r="4" ht="20.25" spans="1:3">
      <c r="A4" s="84" t="s">
        <v>205</v>
      </c>
      <c r="B4" s="85">
        <v>2049.101</v>
      </c>
      <c r="C4" s="86">
        <v>-6.90821209390031</v>
      </c>
    </row>
    <row r="5" ht="20.25" spans="1:3">
      <c r="A5" s="87" t="s">
        <v>206</v>
      </c>
      <c r="B5" s="85">
        <v>1535.8651</v>
      </c>
      <c r="C5" s="86">
        <v>-5.31737854735194</v>
      </c>
    </row>
    <row r="6" ht="20.25" spans="1:3">
      <c r="A6" s="87" t="s">
        <v>207</v>
      </c>
      <c r="B6" s="85">
        <v>2015.7911</v>
      </c>
      <c r="C6" s="86">
        <v>3.118021539377</v>
      </c>
    </row>
    <row r="7" ht="20.25" spans="1:3">
      <c r="A7" s="87" t="s">
        <v>208</v>
      </c>
      <c r="B7" s="85">
        <v>1393.7604</v>
      </c>
      <c r="C7" s="86">
        <v>-7.56166592352879</v>
      </c>
    </row>
    <row r="8" ht="20.25" spans="1:3">
      <c r="A8" s="87" t="s">
        <v>209</v>
      </c>
      <c r="B8" s="85">
        <v>233.1958</v>
      </c>
      <c r="C8" s="86">
        <v>1.35153312818405</v>
      </c>
    </row>
    <row r="9" ht="20.25" spans="1:3">
      <c r="A9" s="87" t="s">
        <v>210</v>
      </c>
      <c r="B9" s="85">
        <v>490.4712</v>
      </c>
      <c r="C9" s="86">
        <v>-31.7329473816907</v>
      </c>
    </row>
    <row r="10" ht="20.25" spans="1:3">
      <c r="A10" s="87" t="s">
        <v>211</v>
      </c>
      <c r="B10" s="85">
        <v>115.0895</v>
      </c>
      <c r="C10" s="86">
        <v>-51.6835170555743</v>
      </c>
    </row>
    <row r="11" ht="20.25" spans="1:3">
      <c r="A11" s="87" t="s">
        <v>212</v>
      </c>
      <c r="B11" s="85">
        <v>15.4476</v>
      </c>
      <c r="C11" s="86">
        <v>3.15637430145773</v>
      </c>
    </row>
    <row r="12" ht="20.25" spans="1:3">
      <c r="A12" s="87" t="s">
        <v>213</v>
      </c>
      <c r="B12" s="85">
        <v>501.5624</v>
      </c>
      <c r="C12" s="86">
        <v>140.005677114858</v>
      </c>
    </row>
    <row r="13" ht="20.25" spans="1:3">
      <c r="A13" s="87" t="s">
        <v>214</v>
      </c>
      <c r="B13" s="85">
        <v>674.3247</v>
      </c>
      <c r="C13" s="86">
        <v>36.7574081601574</v>
      </c>
    </row>
    <row r="14" ht="20.25" spans="1:3">
      <c r="A14" s="87" t="s">
        <v>215</v>
      </c>
      <c r="B14" s="85">
        <v>380.5901</v>
      </c>
      <c r="C14" s="86">
        <v>1.20168560764246</v>
      </c>
    </row>
    <row r="15" ht="20.25" spans="1:3">
      <c r="A15" s="87" t="s">
        <v>216</v>
      </c>
      <c r="B15" s="85">
        <v>63.0035</v>
      </c>
      <c r="C15" s="86">
        <v>-25.3509893317679</v>
      </c>
    </row>
    <row r="16" ht="20.25" spans="1:3">
      <c r="A16" s="87" t="s">
        <v>217</v>
      </c>
      <c r="B16" s="85">
        <v>246.7031</v>
      </c>
      <c r="C16" s="86">
        <v>5.61226453352265</v>
      </c>
    </row>
    <row r="17" ht="20.25" spans="1:3">
      <c r="A17" s="87" t="s">
        <v>218</v>
      </c>
      <c r="B17" s="85">
        <v>46.2466</v>
      </c>
      <c r="C17" s="86">
        <v>-67.7817519634634</v>
      </c>
    </row>
    <row r="18" ht="20.25" spans="1:3">
      <c r="A18" s="87" t="s">
        <v>219</v>
      </c>
      <c r="B18" s="85">
        <v>54.9881</v>
      </c>
      <c r="C18" s="86">
        <v>36.2985087575251</v>
      </c>
    </row>
    <row r="19" ht="20.25" spans="1:3">
      <c r="A19" s="87" t="s">
        <v>220</v>
      </c>
      <c r="B19" s="85">
        <v>1396.2618</v>
      </c>
      <c r="C19" s="86">
        <v>19.3100222788915</v>
      </c>
    </row>
    <row r="20" ht="20.25" spans="1:3">
      <c r="A20" s="87" t="s">
        <v>221</v>
      </c>
      <c r="B20" s="85">
        <v>8.6312</v>
      </c>
      <c r="C20" s="86">
        <v>-78.8666457729374</v>
      </c>
    </row>
    <row r="21" ht="20.25" spans="1:3">
      <c r="A21" s="87" t="s">
        <v>222</v>
      </c>
      <c r="B21" s="85">
        <v>43.6969</v>
      </c>
      <c r="C21" s="86">
        <v>-0.129201299189593</v>
      </c>
    </row>
    <row r="22" ht="20.25" spans="1:3">
      <c r="A22" s="87" t="s">
        <v>223</v>
      </c>
      <c r="B22" s="85">
        <v>13.1453</v>
      </c>
      <c r="C22" s="86">
        <v>-51.8058375015719</v>
      </c>
    </row>
    <row r="23" ht="20.25" spans="1:3">
      <c r="A23" s="87" t="s">
        <v>224</v>
      </c>
      <c r="B23" s="85">
        <v>166.1493</v>
      </c>
      <c r="C23" s="86">
        <v>-10.4997681145071</v>
      </c>
    </row>
    <row r="24" ht="21" spans="1:3">
      <c r="A24" s="88" t="s">
        <v>225</v>
      </c>
      <c r="B24" s="89">
        <v>15.0662</v>
      </c>
      <c r="C24" s="90">
        <v>-4.10355100485936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topLeftCell="A5" workbookViewId="0">
      <selection activeCell="K10" sqref="K10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227</v>
      </c>
      <c r="B1" s="1"/>
      <c r="C1" s="1"/>
    </row>
    <row r="2" ht="24" customHeight="1" spans="1:5">
      <c r="A2" s="65"/>
      <c r="B2" s="65"/>
      <c r="C2" s="3" t="s">
        <v>36</v>
      </c>
      <c r="E2" s="66"/>
    </row>
    <row r="3" ht="18.75" customHeight="1" spans="1:5">
      <c r="A3" s="67" t="s">
        <v>149</v>
      </c>
      <c r="B3" s="68" t="s">
        <v>64</v>
      </c>
      <c r="C3" s="69" t="s">
        <v>16</v>
      </c>
      <c r="E3" s="66"/>
    </row>
    <row r="4" ht="18.75" spans="1:5">
      <c r="A4" s="70" t="s">
        <v>204</v>
      </c>
      <c r="B4" s="71">
        <v>512968</v>
      </c>
      <c r="C4" s="72">
        <v>5.4</v>
      </c>
      <c r="E4" s="66"/>
    </row>
    <row r="5" ht="18.75" spans="1:5">
      <c r="A5" s="70" t="s">
        <v>205</v>
      </c>
      <c r="B5" s="71">
        <f>VLOOKUP(A5,[3]Sheet1!$A:$B,2,FALSE)</f>
        <v>106946</v>
      </c>
      <c r="C5" s="72">
        <f>VLOOKUP(A5,[3]Sheet1!$A:$C,3,FALSE)</f>
        <v>6.2</v>
      </c>
      <c r="E5" s="66"/>
    </row>
    <row r="6" ht="18.75" spans="1:5">
      <c r="A6" s="70" t="s">
        <v>206</v>
      </c>
      <c r="B6" s="71">
        <f>VLOOKUP(A6,[3]Sheet1!$A:$B,2,FALSE)</f>
        <v>22549</v>
      </c>
      <c r="C6" s="72">
        <f>VLOOKUP(A6,[3]Sheet1!$A:$C,3,FALSE)</f>
        <v>4.3</v>
      </c>
      <c r="E6" s="66"/>
    </row>
    <row r="7" ht="18.75" spans="1:5">
      <c r="A7" s="70" t="s">
        <v>207</v>
      </c>
      <c r="B7" s="71">
        <f>VLOOKUP(A7,[3]Sheet1!$A:$B,2,FALSE)</f>
        <v>54744</v>
      </c>
      <c r="C7" s="72">
        <f>VLOOKUP(A7,[3]Sheet1!$A:$C,3,FALSE)</f>
        <v>7.1</v>
      </c>
      <c r="E7" s="66"/>
    </row>
    <row r="8" ht="18.75" spans="1:5">
      <c r="A8" s="70" t="s">
        <v>208</v>
      </c>
      <c r="B8" s="71">
        <f>VLOOKUP(A8,[3]Sheet1!$A:$B,2,FALSE)</f>
        <v>10355</v>
      </c>
      <c r="C8" s="72">
        <f>VLOOKUP(A8,[3]Sheet1!$A:$C,3,FALSE)</f>
        <v>6.8</v>
      </c>
      <c r="E8" s="66"/>
    </row>
    <row r="9" ht="18.75" spans="1:5">
      <c r="A9" s="70" t="s">
        <v>209</v>
      </c>
      <c r="B9" s="71">
        <f>VLOOKUP(A9,[3]Sheet1!$A:$B,2,FALSE)</f>
        <v>6084</v>
      </c>
      <c r="C9" s="72">
        <f>VLOOKUP(A9,[3]Sheet1!$A:$C,3,FALSE)</f>
        <v>6.1</v>
      </c>
      <c r="E9" s="66"/>
    </row>
    <row r="10" ht="18.75" spans="1:5">
      <c r="A10" s="70" t="s">
        <v>210</v>
      </c>
      <c r="B10" s="71">
        <f>VLOOKUP(A10,[3]Sheet1!$A:$B,2,FALSE)</f>
        <v>13363</v>
      </c>
      <c r="C10" s="72">
        <f>VLOOKUP(A10,[3]Sheet1!$A:$C,3,FALSE)</f>
        <v>7.4</v>
      </c>
      <c r="E10" s="66"/>
    </row>
    <row r="11" ht="18.75" spans="1:5">
      <c r="A11" s="70" t="s">
        <v>211</v>
      </c>
      <c r="B11" s="71">
        <f>VLOOKUP(A11,[3]Sheet1!$A:$B,2,FALSE)</f>
        <v>16175</v>
      </c>
      <c r="C11" s="72">
        <f>VLOOKUP(A11,[3]Sheet1!$A:$C,3,FALSE)</f>
        <v>4.2</v>
      </c>
      <c r="E11" s="66"/>
    </row>
    <row r="12" ht="18.75" spans="1:5">
      <c r="A12" s="70" t="s">
        <v>212</v>
      </c>
      <c r="B12" s="71">
        <f>VLOOKUP(A12,[3]Sheet1!$A:$B,2,FALSE)</f>
        <v>8662</v>
      </c>
      <c r="C12" s="72">
        <f>VLOOKUP(A12,[3]Sheet1!$A:$C,3,FALSE)</f>
        <v>4.2</v>
      </c>
      <c r="E12" s="66"/>
    </row>
    <row r="13" ht="18.75" spans="1:5">
      <c r="A13" s="70" t="s">
        <v>213</v>
      </c>
      <c r="B13" s="71">
        <f>VLOOKUP(A13,[3]Sheet1!$A:$B,2,FALSE)</f>
        <v>25165</v>
      </c>
      <c r="C13" s="72">
        <f>VLOOKUP(A13,[3]Sheet1!$A:$C,3,FALSE)</f>
        <v>4.7</v>
      </c>
      <c r="E13" s="66"/>
    </row>
    <row r="14" ht="18.75" spans="1:5">
      <c r="A14" s="70" t="s">
        <v>214</v>
      </c>
      <c r="B14" s="71">
        <f>VLOOKUP(A14,[3]Sheet1!$A:$B,2,FALSE)</f>
        <v>34024</v>
      </c>
      <c r="C14" s="72">
        <f>VLOOKUP(A14,[3]Sheet1!$A:$C,3,FALSE)</f>
        <v>5.6</v>
      </c>
      <c r="E14" s="66"/>
    </row>
    <row r="15" ht="18.75" spans="1:5">
      <c r="A15" s="70" t="s">
        <v>215</v>
      </c>
      <c r="B15" s="71">
        <f>VLOOKUP(A15,[3]Sheet1!$A:$B,2,FALSE)</f>
        <v>53345</v>
      </c>
      <c r="C15" s="72">
        <f>VLOOKUP(A15,[3]Sheet1!$A:$C,3,FALSE)</f>
        <v>5.7</v>
      </c>
      <c r="E15" s="66"/>
    </row>
    <row r="16" ht="18.75" spans="1:5">
      <c r="A16" s="70" t="s">
        <v>216</v>
      </c>
      <c r="B16" s="71">
        <f>VLOOKUP(A16,[3]Sheet1!$A:$B,2,FALSE)</f>
        <v>17861</v>
      </c>
      <c r="C16" s="72">
        <f>VLOOKUP(A16,[3]Sheet1!$A:$C,3,FALSE)</f>
        <v>4.6</v>
      </c>
      <c r="E16" s="66"/>
    </row>
    <row r="17" ht="18.75" spans="1:5">
      <c r="A17" s="70" t="s">
        <v>217</v>
      </c>
      <c r="B17" s="71">
        <f>VLOOKUP(A17,[3]Sheet1!$A:$B,2,FALSE)</f>
        <v>29902</v>
      </c>
      <c r="C17" s="72">
        <f>VLOOKUP(A17,[3]Sheet1!$A:$C,3,FALSE)</f>
        <v>4.5</v>
      </c>
      <c r="E17" s="66"/>
    </row>
    <row r="18" ht="18.75" spans="1:5">
      <c r="A18" s="70" t="s">
        <v>218</v>
      </c>
      <c r="B18" s="71">
        <f>VLOOKUP(A18,[3]Sheet1!$A:$B,2,FALSE)</f>
        <v>12016</v>
      </c>
      <c r="C18" s="72">
        <f>VLOOKUP(A18,[3]Sheet1!$A:$C,3,FALSE)</f>
        <v>4.1</v>
      </c>
      <c r="E18" s="66"/>
    </row>
    <row r="19" ht="18.75" spans="1:5">
      <c r="A19" s="70" t="s">
        <v>219</v>
      </c>
      <c r="B19" s="71">
        <f>VLOOKUP(A19,[3]Sheet1!$A:$B,2,FALSE)</f>
        <v>5512</v>
      </c>
      <c r="C19" s="72">
        <f>VLOOKUP(A19,[3]Sheet1!$A:$C,3,FALSE)</f>
        <v>4.9</v>
      </c>
      <c r="E19" s="66"/>
    </row>
    <row r="20" ht="18.75" spans="1:5">
      <c r="A20" s="70" t="s">
        <v>220</v>
      </c>
      <c r="B20" s="71">
        <f>VLOOKUP(A20,[3]Sheet1!$A:$B,2,FALSE)</f>
        <v>33998</v>
      </c>
      <c r="C20" s="72">
        <f>VLOOKUP(A20,[3]Sheet1!$A:$C,3,FALSE)</f>
        <v>4.6</v>
      </c>
      <c r="E20" s="66"/>
    </row>
    <row r="21" ht="18.75" spans="1:5">
      <c r="A21" s="70" t="s">
        <v>221</v>
      </c>
      <c r="B21" s="71">
        <f>VLOOKUP(A21,[3]Sheet1!$A:$B,2,FALSE)</f>
        <v>7830</v>
      </c>
      <c r="C21" s="72">
        <f>VLOOKUP(A21,[3]Sheet1!$A:$C,3,FALSE)</f>
        <v>3.9</v>
      </c>
      <c r="E21" s="66"/>
    </row>
    <row r="22" ht="18.75" spans="1:5">
      <c r="A22" s="70" t="s">
        <v>222</v>
      </c>
      <c r="B22" s="71">
        <f>VLOOKUP(A22,[3]Sheet1!$A:$B,2,FALSE)</f>
        <v>11517</v>
      </c>
      <c r="C22" s="72">
        <f>VLOOKUP(A22,[3]Sheet1!$A:$C,3,FALSE)</f>
        <v>4.2</v>
      </c>
      <c r="E22" s="66"/>
    </row>
    <row r="23" ht="18.75" spans="1:5">
      <c r="A23" s="70" t="s">
        <v>223</v>
      </c>
      <c r="B23" s="71">
        <f>VLOOKUP(A23,[3]Sheet1!$A:$B,2,FALSE)</f>
        <v>13202</v>
      </c>
      <c r="C23" s="72">
        <f>VLOOKUP(A23,[3]Sheet1!$A:$C,3,FALSE)</f>
        <v>4.2</v>
      </c>
      <c r="E23" s="66"/>
    </row>
    <row r="24" ht="18.75" spans="1:5">
      <c r="A24" s="70" t="s">
        <v>224</v>
      </c>
      <c r="B24" s="71">
        <f>VLOOKUP(A24,[3]Sheet1!$A:$B,2,FALSE)</f>
        <v>23162</v>
      </c>
      <c r="C24" s="72">
        <f>VLOOKUP(A24,[3]Sheet1!$A:$C,3,FALSE)</f>
        <v>4.2</v>
      </c>
      <c r="E24" s="66"/>
    </row>
    <row r="25" ht="19.5" spans="1:5">
      <c r="A25" s="73" t="s">
        <v>225</v>
      </c>
      <c r="B25" s="74">
        <f>VLOOKUP(A25,[3]Sheet1!$A:$B,2,FALSE)</f>
        <v>6556</v>
      </c>
      <c r="C25" s="75">
        <f>VLOOKUP(A25,[3]Sheet1!$A:$C,3,FALSE)</f>
        <v>4.2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228</v>
      </c>
      <c r="B1" s="1"/>
      <c r="C1" s="1"/>
      <c r="D1" s="1"/>
    </row>
    <row r="2" ht="15" spans="1:4">
      <c r="A2" s="3"/>
      <c r="B2" s="3"/>
      <c r="C2" s="3"/>
      <c r="D2" s="3" t="s">
        <v>229</v>
      </c>
    </row>
    <row r="3" ht="20.25" customHeight="1" spans="1:4">
      <c r="A3" s="5" t="s">
        <v>230</v>
      </c>
      <c r="B3" s="52" t="s">
        <v>64</v>
      </c>
      <c r="C3" s="53" t="s">
        <v>16</v>
      </c>
      <c r="D3" s="34" t="s">
        <v>231</v>
      </c>
    </row>
    <row r="4" ht="14.25" spans="1:3">
      <c r="A4" s="17" t="s">
        <v>232</v>
      </c>
      <c r="C4" s="54"/>
    </row>
    <row r="5" ht="14.25" spans="1:4">
      <c r="A5" s="12" t="s">
        <v>233</v>
      </c>
      <c r="B5" s="55">
        <v>3559.93332049586</v>
      </c>
      <c r="C5" s="56">
        <v>8.51714501616605</v>
      </c>
      <c r="D5" s="39" t="s">
        <v>80</v>
      </c>
    </row>
    <row r="6" ht="14.25" spans="1:4">
      <c r="A6" s="12" t="s">
        <v>234</v>
      </c>
      <c r="B6" s="55">
        <v>358.078477197066</v>
      </c>
      <c r="C6" s="56">
        <v>7.05048447076287</v>
      </c>
      <c r="D6" s="57">
        <f>RANK(C6,$C$6:$C$15)</f>
        <v>7</v>
      </c>
    </row>
    <row r="7" ht="14.25" spans="1:4">
      <c r="A7" s="12" t="s">
        <v>235</v>
      </c>
      <c r="B7" s="55">
        <v>430.674910130006</v>
      </c>
      <c r="C7" s="56">
        <v>3.00534251471092</v>
      </c>
      <c r="D7" s="57">
        <f t="shared" ref="D7:D15" si="0">RANK(C7,$C$6:$C$15)</f>
        <v>9</v>
      </c>
    </row>
    <row r="8" ht="14.25" spans="1:4">
      <c r="A8" s="12" t="s">
        <v>236</v>
      </c>
      <c r="B8" s="55">
        <v>331.471414448741</v>
      </c>
      <c r="C8" s="56">
        <v>1.15886196211861</v>
      </c>
      <c r="D8" s="57">
        <f t="shared" si="0"/>
        <v>10</v>
      </c>
    </row>
    <row r="9" ht="14.25" spans="1:4">
      <c r="A9" s="12" t="s">
        <v>237</v>
      </c>
      <c r="B9" s="55">
        <v>200.033533173999</v>
      </c>
      <c r="C9" s="56">
        <v>8.55565759853323</v>
      </c>
      <c r="D9" s="57">
        <f t="shared" si="0"/>
        <v>3</v>
      </c>
    </row>
    <row r="10" ht="14.25" spans="1:4">
      <c r="A10" s="12" t="s">
        <v>238</v>
      </c>
      <c r="B10" s="55">
        <v>693.986738743873</v>
      </c>
      <c r="C10" s="56">
        <v>16.8389843922582</v>
      </c>
      <c r="D10" s="57">
        <f t="shared" si="0"/>
        <v>1</v>
      </c>
    </row>
    <row r="11" ht="14.25" spans="1:4">
      <c r="A11" s="12" t="s">
        <v>239</v>
      </c>
      <c r="B11" s="55">
        <v>304.412714669472</v>
      </c>
      <c r="C11" s="56">
        <v>7.16558181998562</v>
      </c>
      <c r="D11" s="57">
        <f t="shared" si="0"/>
        <v>5</v>
      </c>
    </row>
    <row r="12" ht="14.25" spans="1:4">
      <c r="A12" s="12" t="s">
        <v>240</v>
      </c>
      <c r="B12" s="55">
        <v>213.58989926461</v>
      </c>
      <c r="C12" s="56">
        <v>6.76866063881765</v>
      </c>
      <c r="D12" s="57">
        <v>6</v>
      </c>
    </row>
    <row r="13" ht="14.25" spans="1:4">
      <c r="A13" s="12" t="s">
        <v>241</v>
      </c>
      <c r="B13" s="55">
        <v>354.122611760167</v>
      </c>
      <c r="C13" s="56">
        <v>7.54523768712281</v>
      </c>
      <c r="D13" s="57">
        <f t="shared" si="0"/>
        <v>4</v>
      </c>
    </row>
    <row r="14" ht="14.25" spans="1:4">
      <c r="A14" s="12" t="s">
        <v>242</v>
      </c>
      <c r="B14" s="55">
        <v>415.483115734685</v>
      </c>
      <c r="C14" s="56">
        <v>8.80446061347047</v>
      </c>
      <c r="D14" s="57">
        <f t="shared" si="0"/>
        <v>2</v>
      </c>
    </row>
    <row r="15" ht="14.25" spans="1:4">
      <c r="A15" s="12" t="s">
        <v>243</v>
      </c>
      <c r="B15" s="55">
        <v>516.157247067491</v>
      </c>
      <c r="C15" s="56">
        <v>7.05054074837921</v>
      </c>
      <c r="D15" s="57">
        <f t="shared" si="0"/>
        <v>6</v>
      </c>
    </row>
    <row r="16" ht="14.25" spans="1:4">
      <c r="A16" s="58" t="s">
        <v>244</v>
      </c>
      <c r="B16" s="59"/>
      <c r="C16" s="60"/>
      <c r="D16" s="61"/>
    </row>
    <row r="17" ht="14.25" spans="1:4">
      <c r="A17" s="12" t="s">
        <v>233</v>
      </c>
      <c r="B17" s="55">
        <v>153.89281134894</v>
      </c>
      <c r="C17" s="56">
        <v>5.5</v>
      </c>
      <c r="D17" s="39" t="s">
        <v>80</v>
      </c>
    </row>
    <row r="18" ht="14.25" spans="1:4">
      <c r="A18" s="12" t="s">
        <v>234</v>
      </c>
      <c r="B18" s="55">
        <v>7.4898748401063</v>
      </c>
      <c r="C18" s="56">
        <v>-13.0381818236341</v>
      </c>
      <c r="D18" s="62">
        <f>RANK(C18,$C$18:$C$27)</f>
        <v>9</v>
      </c>
    </row>
    <row r="19" ht="14.25" spans="1:4">
      <c r="A19" s="12" t="s">
        <v>235</v>
      </c>
      <c r="B19" s="55">
        <v>28.3897128423267</v>
      </c>
      <c r="C19" s="56">
        <v>2.5563380271</v>
      </c>
      <c r="D19" s="62">
        <f t="shared" ref="D19:D27" si="1">RANK(C19,$C$18:$C$27)</f>
        <v>6</v>
      </c>
    </row>
    <row r="20" ht="14.25" spans="1:4">
      <c r="A20" s="12" t="s">
        <v>236</v>
      </c>
      <c r="B20" s="55">
        <v>38.607922236286</v>
      </c>
      <c r="C20" s="56">
        <v>7.3591549265</v>
      </c>
      <c r="D20" s="62">
        <f t="shared" si="1"/>
        <v>4</v>
      </c>
    </row>
    <row r="21" ht="14.25" spans="1:4">
      <c r="A21" s="12" t="s">
        <v>237</v>
      </c>
      <c r="B21" s="55">
        <v>6.6241402426057</v>
      </c>
      <c r="C21" s="63">
        <v>8.0563380248</v>
      </c>
      <c r="D21" s="62">
        <f t="shared" si="1"/>
        <v>3</v>
      </c>
    </row>
    <row r="22" ht="14.25" spans="1:4">
      <c r="A22" s="12" t="s">
        <v>238</v>
      </c>
      <c r="B22" s="55">
        <v>87.2039930929181</v>
      </c>
      <c r="C22" s="63">
        <v>6.5070422508</v>
      </c>
      <c r="D22" s="62">
        <f t="shared" si="1"/>
        <v>5</v>
      </c>
    </row>
    <row r="23" ht="14.25" spans="1:4">
      <c r="A23" s="12" t="s">
        <v>239</v>
      </c>
      <c r="B23" s="55">
        <v>2.3117616100635</v>
      </c>
      <c r="C23" s="63">
        <v>-1.6781818188836</v>
      </c>
      <c r="D23" s="62">
        <f t="shared" si="1"/>
        <v>7</v>
      </c>
    </row>
    <row r="24" ht="14.25" spans="1:4">
      <c r="A24" s="12" t="s">
        <v>240</v>
      </c>
      <c r="B24" s="55">
        <v>4.2318767598192</v>
      </c>
      <c r="C24" s="63">
        <v>77.6971830661</v>
      </c>
      <c r="D24" s="62">
        <f t="shared" si="1"/>
        <v>1</v>
      </c>
    </row>
    <row r="25" ht="14.25" spans="1:4">
      <c r="A25" s="12" t="s">
        <v>241</v>
      </c>
      <c r="B25" s="55">
        <v>3.5201626127814</v>
      </c>
      <c r="C25" s="63">
        <v>8.8309859118</v>
      </c>
      <c r="D25" s="62">
        <f t="shared" si="1"/>
        <v>2</v>
      </c>
    </row>
    <row r="26" ht="14.25" spans="1:4">
      <c r="A26" s="12" t="s">
        <v>242</v>
      </c>
      <c r="B26" s="55">
        <v>4.3547633534819</v>
      </c>
      <c r="C26" s="63">
        <v>-8.00363636698334</v>
      </c>
      <c r="D26" s="62">
        <f t="shared" si="1"/>
        <v>8</v>
      </c>
    </row>
    <row r="27" ht="15" spans="1:4">
      <c r="A27" s="12" t="s">
        <v>243</v>
      </c>
      <c r="B27" s="55">
        <v>3.4255001696758</v>
      </c>
      <c r="C27" s="63">
        <v>-17.2981818254156</v>
      </c>
      <c r="D27" s="62">
        <f t="shared" si="1"/>
        <v>10</v>
      </c>
    </row>
    <row r="28" ht="21.75" customHeight="1" spans="1:4">
      <c r="A28" s="64" t="s">
        <v>245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22" t="s">
        <v>1</v>
      </c>
      <c r="B1" s="122"/>
      <c r="C1" s="122"/>
      <c r="D1" s="122"/>
    </row>
    <row r="3" ht="18.75" spans="1:4">
      <c r="A3" s="276" t="s">
        <v>2</v>
      </c>
      <c r="B3" s="276"/>
      <c r="C3" s="276"/>
      <c r="D3" s="276"/>
    </row>
    <row r="4" ht="18.75" spans="1:4">
      <c r="A4" s="276" t="s">
        <v>3</v>
      </c>
      <c r="B4" s="276"/>
      <c r="C4" s="276"/>
      <c r="D4" s="276"/>
    </row>
    <row r="5" ht="18.75" spans="1:4">
      <c r="A5" s="276" t="s">
        <v>4</v>
      </c>
      <c r="B5" s="276"/>
      <c r="C5" s="276"/>
      <c r="D5" s="276"/>
    </row>
    <row r="6" ht="18.75" spans="1:4">
      <c r="A6" s="276" t="s">
        <v>5</v>
      </c>
      <c r="B6" s="276"/>
      <c r="C6" s="276"/>
      <c r="D6" s="276"/>
    </row>
    <row r="7" ht="18.75" spans="1:4">
      <c r="A7" s="276" t="s">
        <v>6</v>
      </c>
      <c r="B7" s="276"/>
      <c r="C7" s="276"/>
      <c r="D7" s="276"/>
    </row>
    <row r="8" ht="18.75" spans="1:4">
      <c r="A8" s="276" t="s">
        <v>7</v>
      </c>
      <c r="B8" s="276"/>
      <c r="C8" s="276"/>
      <c r="D8" s="276"/>
    </row>
    <row r="9" ht="18.75" spans="1:4">
      <c r="A9" s="276" t="s">
        <v>8</v>
      </c>
      <c r="B9" s="276"/>
      <c r="C9" s="276"/>
      <c r="D9" s="276"/>
    </row>
    <row r="10" ht="18.75" spans="1:4">
      <c r="A10" s="276" t="s">
        <v>9</v>
      </c>
      <c r="B10" s="276"/>
      <c r="C10" s="276"/>
      <c r="D10" s="276"/>
    </row>
    <row r="11" ht="18.75" spans="1:4">
      <c r="A11" s="276" t="s">
        <v>10</v>
      </c>
      <c r="B11" s="276"/>
      <c r="C11" s="276"/>
      <c r="D11" s="276"/>
    </row>
    <row r="12" ht="18.75" spans="1:4">
      <c r="A12" s="276" t="s">
        <v>11</v>
      </c>
      <c r="B12" s="276"/>
      <c r="C12" s="276"/>
      <c r="D12" s="276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246</v>
      </c>
      <c r="B1" s="1"/>
      <c r="C1" s="1"/>
      <c r="D1" s="1"/>
    </row>
    <row r="2" ht="14.25" spans="1:3">
      <c r="A2" s="31"/>
      <c r="B2" s="31"/>
      <c r="C2" s="32" t="s">
        <v>247</v>
      </c>
    </row>
    <row r="3" ht="18" customHeight="1" spans="1:4">
      <c r="A3" s="5" t="s">
        <v>230</v>
      </c>
      <c r="B3" s="33" t="s">
        <v>64</v>
      </c>
      <c r="C3" s="33" t="s">
        <v>16</v>
      </c>
      <c r="D3" s="34" t="s">
        <v>231</v>
      </c>
    </row>
    <row r="4" ht="14.25" spans="1:4">
      <c r="A4" s="8" t="s">
        <v>248</v>
      </c>
      <c r="B4" s="35"/>
      <c r="C4" s="35"/>
      <c r="D4" s="36"/>
    </row>
    <row r="5" ht="14.25" spans="1:4">
      <c r="A5" s="12" t="s">
        <v>233</v>
      </c>
      <c r="B5" s="37">
        <v>123.51</v>
      </c>
      <c r="C5" s="38">
        <v>10</v>
      </c>
      <c r="D5" s="39" t="s">
        <v>80</v>
      </c>
    </row>
    <row r="6" ht="14.25" spans="1:4">
      <c r="A6" s="12" t="s">
        <v>234</v>
      </c>
      <c r="B6" s="40">
        <v>12.52</v>
      </c>
      <c r="C6" s="41">
        <v>-8.1</v>
      </c>
      <c r="D6" s="39">
        <f>RANK(C6,$C$6:$C$15)</f>
        <v>7</v>
      </c>
    </row>
    <row r="7" ht="14.25" spans="1:4">
      <c r="A7" s="12" t="s">
        <v>235</v>
      </c>
      <c r="B7" s="37">
        <v>19.22</v>
      </c>
      <c r="C7" s="38">
        <v>79.3</v>
      </c>
      <c r="D7" s="39">
        <f t="shared" ref="D7:D15" si="0">RANK(C7,$C$6:$C$15)</f>
        <v>2</v>
      </c>
    </row>
    <row r="8" ht="14.25" spans="1:4">
      <c r="A8" s="12" t="s">
        <v>236</v>
      </c>
      <c r="B8" s="37">
        <v>14.24</v>
      </c>
      <c r="C8" s="38">
        <v>88</v>
      </c>
      <c r="D8" s="39">
        <f t="shared" si="0"/>
        <v>1</v>
      </c>
    </row>
    <row r="9" ht="14.25" spans="1:4">
      <c r="A9" s="12" t="s">
        <v>237</v>
      </c>
      <c r="B9" s="37">
        <v>8.57</v>
      </c>
      <c r="C9" s="38">
        <v>12.3</v>
      </c>
      <c r="D9" s="39">
        <f t="shared" si="0"/>
        <v>6</v>
      </c>
    </row>
    <row r="10" ht="14.25" spans="1:4">
      <c r="A10" s="12" t="s">
        <v>238</v>
      </c>
      <c r="B10" s="37">
        <v>20.26</v>
      </c>
      <c r="C10" s="38">
        <v>-26.4</v>
      </c>
      <c r="D10" s="39">
        <f t="shared" si="0"/>
        <v>9</v>
      </c>
    </row>
    <row r="11" ht="14.25" spans="1:4">
      <c r="A11" s="12" t="s">
        <v>239</v>
      </c>
      <c r="B11" s="37">
        <v>17.07</v>
      </c>
      <c r="C11" s="38">
        <v>60.1</v>
      </c>
      <c r="D11" s="39">
        <f t="shared" si="0"/>
        <v>3</v>
      </c>
    </row>
    <row r="12" ht="14.25" spans="1:4">
      <c r="A12" s="12" t="s">
        <v>240</v>
      </c>
      <c r="B12" s="37">
        <v>7.88</v>
      </c>
      <c r="C12" s="38">
        <v>-49.6</v>
      </c>
      <c r="D12" s="39">
        <f t="shared" si="0"/>
        <v>10</v>
      </c>
    </row>
    <row r="13" ht="14.25" spans="1:4">
      <c r="A13" s="12" t="s">
        <v>241</v>
      </c>
      <c r="B13" s="37">
        <v>6.86</v>
      </c>
      <c r="C13" s="38">
        <v>50.2</v>
      </c>
      <c r="D13" s="39">
        <f t="shared" si="0"/>
        <v>4</v>
      </c>
    </row>
    <row r="14" ht="14.25" spans="1:4">
      <c r="A14" s="12" t="s">
        <v>242</v>
      </c>
      <c r="B14" s="37">
        <v>12.59</v>
      </c>
      <c r="C14" s="38">
        <v>38.7</v>
      </c>
      <c r="D14" s="39">
        <f t="shared" si="0"/>
        <v>5</v>
      </c>
    </row>
    <row r="15" ht="14.25" spans="1:4">
      <c r="A15" s="12" t="s">
        <v>243</v>
      </c>
      <c r="B15" s="37">
        <v>8.14</v>
      </c>
      <c r="C15" s="38">
        <v>-14.4</v>
      </c>
      <c r="D15" s="39">
        <f t="shared" si="0"/>
        <v>8</v>
      </c>
    </row>
    <row r="16" ht="14.25" spans="1:4">
      <c r="A16" s="17" t="s">
        <v>249</v>
      </c>
      <c r="B16" s="42"/>
      <c r="C16" s="42"/>
      <c r="D16" s="43"/>
    </row>
    <row r="17" ht="14.25" spans="1:4">
      <c r="A17" s="12" t="s">
        <v>233</v>
      </c>
      <c r="B17" s="37">
        <v>306.2036</v>
      </c>
      <c r="C17" s="38">
        <v>5.7</v>
      </c>
      <c r="D17" s="39" t="s">
        <v>80</v>
      </c>
    </row>
    <row r="18" ht="14.25" spans="1:4">
      <c r="A18" s="12" t="s">
        <v>234</v>
      </c>
      <c r="B18" s="37">
        <v>73.021</v>
      </c>
      <c r="C18" s="38">
        <v>4.7</v>
      </c>
      <c r="D18" s="44">
        <f>RANK(C18,$C$18:$C$27)</f>
        <v>7</v>
      </c>
    </row>
    <row r="19" ht="14.25" spans="1:4">
      <c r="A19" s="12" t="s">
        <v>235</v>
      </c>
      <c r="B19" s="37">
        <v>53.48225</v>
      </c>
      <c r="C19" s="38">
        <v>7.33</v>
      </c>
      <c r="D19" s="44">
        <v>8</v>
      </c>
    </row>
    <row r="20" ht="14.25" spans="1:4">
      <c r="A20" s="12" t="s">
        <v>236</v>
      </c>
      <c r="B20" s="37">
        <v>7.40212</v>
      </c>
      <c r="C20" s="38">
        <v>4.01</v>
      </c>
      <c r="D20" s="44">
        <f t="shared" ref="D19:D27" si="1">RANK(C20,$C$18:$C$27)</f>
        <v>10</v>
      </c>
    </row>
    <row r="21" ht="14.25" spans="1:4">
      <c r="A21" s="12" t="s">
        <v>237</v>
      </c>
      <c r="B21" s="37">
        <v>25.70694</v>
      </c>
      <c r="C21" s="38">
        <v>4.7</v>
      </c>
      <c r="D21" s="44">
        <f t="shared" si="1"/>
        <v>7</v>
      </c>
    </row>
    <row r="22" ht="14.25" spans="1:4">
      <c r="A22" s="12" t="s">
        <v>238</v>
      </c>
      <c r="B22" s="37">
        <v>18.45215</v>
      </c>
      <c r="C22" s="38">
        <v>4.25</v>
      </c>
      <c r="D22" s="44">
        <f t="shared" si="1"/>
        <v>9</v>
      </c>
    </row>
    <row r="23" ht="14.25" spans="1:4">
      <c r="A23" s="12" t="s">
        <v>239</v>
      </c>
      <c r="B23" s="37">
        <v>27.55016</v>
      </c>
      <c r="C23" s="38">
        <v>5.01</v>
      </c>
      <c r="D23" s="44">
        <f t="shared" si="1"/>
        <v>6</v>
      </c>
    </row>
    <row r="24" ht="14.25" spans="1:4">
      <c r="A24" s="12" t="s">
        <v>240</v>
      </c>
      <c r="B24" s="37">
        <v>12.53808</v>
      </c>
      <c r="C24" s="38">
        <v>7.02</v>
      </c>
      <c r="D24" s="44">
        <f t="shared" si="1"/>
        <v>2</v>
      </c>
    </row>
    <row r="25" ht="14.25" spans="1:4">
      <c r="A25" s="12" t="s">
        <v>241</v>
      </c>
      <c r="B25" s="37">
        <v>31.14022</v>
      </c>
      <c r="C25" s="38">
        <v>6.3</v>
      </c>
      <c r="D25" s="44">
        <f t="shared" si="1"/>
        <v>4</v>
      </c>
    </row>
    <row r="26" ht="14.25" spans="1:4">
      <c r="A26" s="12" t="s">
        <v>242</v>
      </c>
      <c r="B26" s="37">
        <v>24.06604</v>
      </c>
      <c r="C26" s="38">
        <v>6.81</v>
      </c>
      <c r="D26" s="44">
        <v>2</v>
      </c>
    </row>
    <row r="27" ht="14.25" spans="1:4">
      <c r="A27" s="12" t="s">
        <v>243</v>
      </c>
      <c r="B27" s="37">
        <v>51.2968</v>
      </c>
      <c r="C27" s="38">
        <v>5.4</v>
      </c>
      <c r="D27" s="44">
        <f t="shared" si="1"/>
        <v>5</v>
      </c>
    </row>
    <row r="28" ht="14.25" spans="1:4">
      <c r="A28" s="17" t="s">
        <v>250</v>
      </c>
      <c r="B28" s="45"/>
      <c r="C28" s="46"/>
      <c r="D28" s="47"/>
    </row>
    <row r="29" ht="14.25" spans="1:4">
      <c r="A29" s="12" t="s">
        <v>233</v>
      </c>
      <c r="B29" s="37">
        <v>31.5548</v>
      </c>
      <c r="C29" s="38">
        <v>8.4640662166064</v>
      </c>
      <c r="D29" s="39" t="s">
        <v>80</v>
      </c>
    </row>
    <row r="30" ht="14.25" spans="1:4">
      <c r="A30" s="12" t="s">
        <v>234</v>
      </c>
      <c r="B30" s="37">
        <v>0.5485</v>
      </c>
      <c r="C30" s="38">
        <v>-30.8845766129032</v>
      </c>
      <c r="D30" s="39">
        <f>RANK(C30,$C$30:$C$39)</f>
        <v>9</v>
      </c>
    </row>
    <row r="31" ht="14.25" spans="1:4">
      <c r="A31" s="12" t="s">
        <v>235</v>
      </c>
      <c r="B31" s="37">
        <v>1.1226</v>
      </c>
      <c r="C31" s="38">
        <v>30.504533829342</v>
      </c>
      <c r="D31" s="39">
        <f t="shared" ref="D31:D39" si="2">RANK(C31,$C$30:$C$39)</f>
        <v>4</v>
      </c>
    </row>
    <row r="32" ht="14.25" spans="1:4">
      <c r="A32" s="12" t="s">
        <v>236</v>
      </c>
      <c r="B32" s="37">
        <v>0.9552</v>
      </c>
      <c r="C32" s="38">
        <v>20.3932442651878</v>
      </c>
      <c r="D32" s="39">
        <f t="shared" si="2"/>
        <v>5</v>
      </c>
    </row>
    <row r="33" ht="14.25" spans="1:4">
      <c r="A33" s="12" t="s">
        <v>237</v>
      </c>
      <c r="B33" s="37">
        <v>1.7922</v>
      </c>
      <c r="C33" s="38">
        <v>8.05498613288315</v>
      </c>
      <c r="D33" s="39">
        <f t="shared" si="2"/>
        <v>6</v>
      </c>
    </row>
    <row r="34" ht="14.25" spans="1:4">
      <c r="A34" s="12" t="s">
        <v>238</v>
      </c>
      <c r="B34" s="37">
        <v>3.2878</v>
      </c>
      <c r="C34" s="38">
        <v>369.618625910584</v>
      </c>
      <c r="D34" s="39">
        <f t="shared" si="2"/>
        <v>1</v>
      </c>
    </row>
    <row r="35" ht="14.25" spans="1:4">
      <c r="A35" s="12" t="s">
        <v>239</v>
      </c>
      <c r="B35" s="37">
        <v>2.5481</v>
      </c>
      <c r="C35" s="38">
        <v>-10.0596519713388</v>
      </c>
      <c r="D35" s="39">
        <f t="shared" si="2"/>
        <v>7</v>
      </c>
    </row>
    <row r="36" ht="14.25" spans="1:4">
      <c r="A36" s="12" t="s">
        <v>240</v>
      </c>
      <c r="B36" s="37">
        <v>3.1108</v>
      </c>
      <c r="C36" s="38">
        <v>192.148760330579</v>
      </c>
      <c r="D36" s="39">
        <f t="shared" si="2"/>
        <v>2</v>
      </c>
    </row>
    <row r="37" ht="14.25" spans="1:4">
      <c r="A37" s="12" t="s">
        <v>241</v>
      </c>
      <c r="B37" s="37">
        <v>1.1959</v>
      </c>
      <c r="C37" s="38">
        <v>-68.4459102902375</v>
      </c>
      <c r="D37" s="39">
        <f t="shared" si="2"/>
        <v>10</v>
      </c>
    </row>
    <row r="38" ht="14.25" spans="1:4">
      <c r="A38" s="12" t="s">
        <v>242</v>
      </c>
      <c r="B38" s="37">
        <v>4.5822</v>
      </c>
      <c r="C38" s="38">
        <v>60.8579653162957</v>
      </c>
      <c r="D38" s="39">
        <f t="shared" si="2"/>
        <v>3</v>
      </c>
    </row>
    <row r="39" ht="14.25" spans="1:4">
      <c r="A39" s="27" t="s">
        <v>243</v>
      </c>
      <c r="B39" s="48">
        <v>2.3519</v>
      </c>
      <c r="C39" s="49">
        <v>-30.1485001485001</v>
      </c>
      <c r="D39" s="50">
        <f t="shared" si="2"/>
        <v>8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251</v>
      </c>
      <c r="B1" s="1"/>
      <c r="C1" s="1"/>
      <c r="D1" s="1"/>
    </row>
    <row r="2" ht="15" spans="1:4">
      <c r="A2" s="2"/>
      <c r="B2" s="2"/>
      <c r="C2" s="3" t="s">
        <v>252</v>
      </c>
      <c r="D2" s="4"/>
    </row>
    <row r="3" ht="19.5" customHeight="1" spans="1:4">
      <c r="A3" s="5" t="s">
        <v>230</v>
      </c>
      <c r="B3" s="6" t="s">
        <v>64</v>
      </c>
      <c r="C3" s="6" t="s">
        <v>16</v>
      </c>
      <c r="D3" s="7" t="s">
        <v>231</v>
      </c>
    </row>
    <row r="4" ht="14.25" customHeight="1" spans="1:4">
      <c r="A4" s="8" t="s">
        <v>253</v>
      </c>
      <c r="B4" s="9"/>
      <c r="C4" s="10"/>
      <c r="D4" s="11"/>
    </row>
    <row r="5" ht="14.25" customHeight="1" spans="1:4">
      <c r="A5" s="12" t="s">
        <v>233</v>
      </c>
      <c r="B5" s="13">
        <v>98.0418</v>
      </c>
      <c r="C5" s="14">
        <v>3.05187290502353</v>
      </c>
      <c r="D5" s="15" t="s">
        <v>80</v>
      </c>
    </row>
    <row r="6" ht="14.25" customHeight="1" spans="1:4">
      <c r="A6" s="12" t="s">
        <v>234</v>
      </c>
      <c r="B6" s="13">
        <v>2.1305</v>
      </c>
      <c r="C6" s="14">
        <v>-38.7593779642991</v>
      </c>
      <c r="D6" s="16">
        <f>RANK(C6,$C$6:$C$15)</f>
        <v>10</v>
      </c>
    </row>
    <row r="7" ht="14.25" customHeight="1" spans="1:4">
      <c r="A7" s="12" t="s">
        <v>235</v>
      </c>
      <c r="B7" s="13">
        <v>2.847</v>
      </c>
      <c r="C7" s="14">
        <v>-23.1807020857505</v>
      </c>
      <c r="D7" s="16">
        <f t="shared" ref="D7:D15" si="0">RANK(C7,$C$6:$C$15)</f>
        <v>7</v>
      </c>
    </row>
    <row r="8" ht="14.25" customHeight="1" spans="1:4">
      <c r="A8" s="12" t="s">
        <v>236</v>
      </c>
      <c r="B8" s="13">
        <v>3.0087</v>
      </c>
      <c r="C8" s="14">
        <v>-12.0108791015968</v>
      </c>
      <c r="D8" s="16">
        <f t="shared" si="0"/>
        <v>6</v>
      </c>
    </row>
    <row r="9" ht="14.25" customHeight="1" spans="1:4">
      <c r="A9" s="12" t="s">
        <v>237</v>
      </c>
      <c r="B9" s="13">
        <v>2.4454</v>
      </c>
      <c r="C9" s="14">
        <v>-35.3735563836254</v>
      </c>
      <c r="D9" s="16">
        <f t="shared" si="0"/>
        <v>8</v>
      </c>
    </row>
    <row r="10" ht="14.25" customHeight="1" spans="1:4">
      <c r="A10" s="12" t="s">
        <v>238</v>
      </c>
      <c r="B10" s="13">
        <v>5.1052</v>
      </c>
      <c r="C10" s="14">
        <v>18.6648691367207</v>
      </c>
      <c r="D10" s="16">
        <f t="shared" si="0"/>
        <v>2</v>
      </c>
    </row>
    <row r="11" ht="14.25" customHeight="1" spans="1:4">
      <c r="A11" s="12" t="s">
        <v>239</v>
      </c>
      <c r="B11" s="13">
        <v>9.9779</v>
      </c>
      <c r="C11" s="14">
        <v>5.26765556094781</v>
      </c>
      <c r="D11" s="16">
        <f t="shared" si="0"/>
        <v>3</v>
      </c>
    </row>
    <row r="12" ht="14.25" customHeight="1" spans="1:4">
      <c r="A12" s="12" t="s">
        <v>240</v>
      </c>
      <c r="B12" s="13">
        <v>8.1298</v>
      </c>
      <c r="C12" s="14">
        <v>-9.29801856479828</v>
      </c>
      <c r="D12" s="16">
        <f t="shared" si="0"/>
        <v>5</v>
      </c>
    </row>
    <row r="13" ht="14.25" customHeight="1" spans="1:4">
      <c r="A13" s="12" t="s">
        <v>241</v>
      </c>
      <c r="B13" s="13">
        <v>7.0363</v>
      </c>
      <c r="C13" s="14">
        <v>-5.393013687579</v>
      </c>
      <c r="D13" s="16">
        <f t="shared" si="0"/>
        <v>4</v>
      </c>
    </row>
    <row r="14" ht="14.25" customHeight="1" spans="1:4">
      <c r="A14" s="12" t="s">
        <v>242</v>
      </c>
      <c r="B14" s="13">
        <v>10.3213</v>
      </c>
      <c r="C14" s="14">
        <v>18.8350565316508</v>
      </c>
      <c r="D14" s="16">
        <f t="shared" si="0"/>
        <v>1</v>
      </c>
    </row>
    <row r="15" ht="14.25" customHeight="1" spans="1:4">
      <c r="A15" s="12" t="s">
        <v>243</v>
      </c>
      <c r="B15" s="13">
        <v>11.5429</v>
      </c>
      <c r="C15" s="14">
        <v>-35.5602449658622</v>
      </c>
      <c r="D15" s="16">
        <f t="shared" si="0"/>
        <v>9</v>
      </c>
    </row>
    <row r="16" ht="14.25" customHeight="1" spans="1:4">
      <c r="A16" s="17" t="s">
        <v>254</v>
      </c>
      <c r="B16" s="18"/>
      <c r="C16" s="18"/>
      <c r="D16" s="15"/>
    </row>
    <row r="17" ht="14.25" customHeight="1" spans="1:4">
      <c r="A17" s="12" t="s">
        <v>233</v>
      </c>
      <c r="B17" s="19">
        <v>97.461477</v>
      </c>
      <c r="C17" s="20">
        <v>30.9</v>
      </c>
      <c r="D17" s="15" t="s">
        <v>80</v>
      </c>
    </row>
    <row r="18" ht="14.25" customHeight="1" spans="1:4">
      <c r="A18" s="12" t="s">
        <v>234</v>
      </c>
      <c r="B18" s="13"/>
      <c r="C18" s="14"/>
      <c r="D18" s="15"/>
    </row>
    <row r="19" ht="14.25" customHeight="1" spans="1:4">
      <c r="A19" s="12" t="s">
        <v>235</v>
      </c>
      <c r="B19" s="21"/>
      <c r="C19" s="22"/>
      <c r="D19" s="15"/>
    </row>
    <row r="20" ht="14.25" customHeight="1" spans="1:4">
      <c r="A20" s="12" t="s">
        <v>236</v>
      </c>
      <c r="B20" s="21"/>
      <c r="C20" s="22"/>
      <c r="D20" s="15"/>
    </row>
    <row r="21" ht="14.25" customHeight="1" spans="1:4">
      <c r="A21" s="12" t="s">
        <v>237</v>
      </c>
      <c r="B21" s="21"/>
      <c r="C21" s="22"/>
      <c r="D21" s="15"/>
    </row>
    <row r="22" ht="14.25" customHeight="1" spans="1:4">
      <c r="A22" s="12" t="s">
        <v>238</v>
      </c>
      <c r="B22" s="21"/>
      <c r="C22" s="22"/>
      <c r="D22" s="15"/>
    </row>
    <row r="23" ht="14.25" customHeight="1" spans="1:4">
      <c r="A23" s="12" t="s">
        <v>239</v>
      </c>
      <c r="B23" s="21"/>
      <c r="C23" s="22"/>
      <c r="D23" s="15"/>
    </row>
    <row r="24" ht="14.25" customHeight="1" spans="1:4">
      <c r="A24" s="12" t="s">
        <v>240</v>
      </c>
      <c r="B24" s="21"/>
      <c r="C24" s="22"/>
      <c r="D24" s="15"/>
    </row>
    <row r="25" ht="14.25" customHeight="1" spans="1:4">
      <c r="A25" s="12" t="s">
        <v>241</v>
      </c>
      <c r="B25" s="21"/>
      <c r="C25" s="22"/>
      <c r="D25" s="15"/>
    </row>
    <row r="26" ht="14.25" customHeight="1" spans="1:4">
      <c r="A26" s="12" t="s">
        <v>242</v>
      </c>
      <c r="B26" s="21"/>
      <c r="C26" s="22"/>
      <c r="D26" s="15"/>
    </row>
    <row r="27" ht="14.25" customHeight="1" spans="1:4">
      <c r="A27" s="12" t="s">
        <v>243</v>
      </c>
      <c r="B27" s="21"/>
      <c r="C27" s="22"/>
      <c r="D27" s="15"/>
    </row>
    <row r="28" ht="14.25" customHeight="1" spans="1:4">
      <c r="A28" s="17" t="s">
        <v>255</v>
      </c>
      <c r="B28" s="18"/>
      <c r="C28" s="18"/>
      <c r="D28" s="15"/>
    </row>
    <row r="29" ht="14.25" customHeight="1" spans="1:4">
      <c r="A29" s="12" t="s">
        <v>233</v>
      </c>
      <c r="B29" s="23">
        <v>3.4715</v>
      </c>
      <c r="C29" s="24">
        <v>420.93</v>
      </c>
      <c r="D29" s="25" t="s">
        <v>80</v>
      </c>
    </row>
    <row r="30" ht="14.25" customHeight="1" spans="1:4">
      <c r="A30" s="12" t="s">
        <v>234</v>
      </c>
      <c r="B30" s="23">
        <v>0</v>
      </c>
      <c r="C30" s="24" t="s">
        <v>80</v>
      </c>
      <c r="D30" s="25" t="s">
        <v>80</v>
      </c>
    </row>
    <row r="31" ht="14.25" customHeight="1" spans="1:4">
      <c r="A31" s="12" t="s">
        <v>235</v>
      </c>
      <c r="B31" s="23">
        <v>0</v>
      </c>
      <c r="C31" s="24" t="s">
        <v>80</v>
      </c>
      <c r="D31" s="25" t="s">
        <v>80</v>
      </c>
    </row>
    <row r="32" ht="14.25" customHeight="1" spans="1:4">
      <c r="A32" s="12" t="s">
        <v>236</v>
      </c>
      <c r="B32" s="23">
        <v>0</v>
      </c>
      <c r="C32" s="24" t="s">
        <v>80</v>
      </c>
      <c r="D32" s="25" t="s">
        <v>80</v>
      </c>
    </row>
    <row r="33" ht="14.25" customHeight="1" spans="1:4">
      <c r="A33" s="12" t="s">
        <v>237</v>
      </c>
      <c r="B33" s="23">
        <v>0</v>
      </c>
      <c r="C33" s="26" t="s">
        <v>80</v>
      </c>
      <c r="D33" s="25" t="s">
        <v>80</v>
      </c>
    </row>
    <row r="34" ht="14.25" customHeight="1" spans="1:4">
      <c r="A34" s="12" t="s">
        <v>238</v>
      </c>
      <c r="B34" s="23">
        <v>2.7486</v>
      </c>
      <c r="C34" s="26" t="s">
        <v>80</v>
      </c>
      <c r="D34" s="25" t="s">
        <v>80</v>
      </c>
    </row>
    <row r="35" ht="14.25" customHeight="1" spans="1:4">
      <c r="A35" s="12" t="s">
        <v>239</v>
      </c>
      <c r="B35" s="23">
        <v>0</v>
      </c>
      <c r="C35" s="26" t="s">
        <v>80</v>
      </c>
      <c r="D35" s="25" t="s">
        <v>80</v>
      </c>
    </row>
    <row r="36" ht="14.25" customHeight="1" spans="1:4">
      <c r="A36" s="12" t="s">
        <v>240</v>
      </c>
      <c r="B36" s="23">
        <v>0</v>
      </c>
      <c r="C36" s="26">
        <v>0</v>
      </c>
      <c r="D36" s="25" t="s">
        <v>80</v>
      </c>
    </row>
    <row r="37" ht="14.25" customHeight="1" spans="1:4">
      <c r="A37" s="12" t="s">
        <v>241</v>
      </c>
      <c r="B37" s="23">
        <v>0</v>
      </c>
      <c r="C37" s="26" t="s">
        <v>80</v>
      </c>
      <c r="D37" s="25" t="s">
        <v>80</v>
      </c>
    </row>
    <row r="38" ht="14.25" customHeight="1" spans="1:4">
      <c r="A38" s="12" t="s">
        <v>242</v>
      </c>
      <c r="B38" s="23">
        <v>0.3394</v>
      </c>
      <c r="C38" s="26" t="s">
        <v>80</v>
      </c>
      <c r="D38" s="25" t="s">
        <v>80</v>
      </c>
    </row>
    <row r="39" ht="14.25" customHeight="1" spans="1:4">
      <c r="A39" s="27" t="s">
        <v>243</v>
      </c>
      <c r="B39" s="28">
        <v>0</v>
      </c>
      <c r="C39" s="29" t="s">
        <v>80</v>
      </c>
      <c r="D39" s="30" t="s">
        <v>80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8"/>
  <sheetViews>
    <sheetView topLeftCell="C1" workbookViewId="0">
      <selection activeCell="F5" sqref="F5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customWidth="1"/>
    <col min="4" max="4" width="9.25" customWidth="1"/>
    <col min="5" max="5" width="10.375"/>
  </cols>
  <sheetData>
    <row r="1" ht="36" customHeight="1" spans="1:4">
      <c r="A1" s="257" t="s">
        <v>12</v>
      </c>
      <c r="B1" s="257"/>
      <c r="C1" s="258"/>
      <c r="D1" s="257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140" t="s">
        <v>17</v>
      </c>
      <c r="B3" s="259" t="s">
        <v>18</v>
      </c>
      <c r="C3" s="260">
        <f>GDP!B4</f>
        <v>5161572.47067491</v>
      </c>
      <c r="D3" s="261">
        <f>GDP!C4</f>
        <v>7.05054074837921</v>
      </c>
    </row>
    <row r="4" ht="18.75" spans="1:5">
      <c r="A4" s="179" t="s">
        <v>19</v>
      </c>
      <c r="B4" s="134" t="s">
        <v>18</v>
      </c>
      <c r="C4" s="94" t="s">
        <v>20</v>
      </c>
      <c r="D4" s="262"/>
      <c r="E4" s="61"/>
    </row>
    <row r="5" ht="18.75" spans="1:4">
      <c r="A5" s="179" t="s">
        <v>21</v>
      </c>
      <c r="B5" s="134" t="s">
        <v>18</v>
      </c>
      <c r="C5" s="94">
        <f>工业2!C4</f>
        <v>34254.7495222169</v>
      </c>
      <c r="D5" s="262">
        <f>工业2!D4</f>
        <v>-17.2999655053005</v>
      </c>
    </row>
    <row r="6" ht="18.75" spans="1:4">
      <c r="A6" s="179" t="s">
        <v>22</v>
      </c>
      <c r="B6" s="134" t="s">
        <v>18</v>
      </c>
      <c r="C6" s="263">
        <f>投资!C3</f>
        <v>81418.10762</v>
      </c>
      <c r="D6" s="261">
        <f>投资!D3</f>
        <v>-14.3891733562058</v>
      </c>
    </row>
    <row r="7" ht="18.75" spans="1:4">
      <c r="A7" s="179" t="s">
        <v>23</v>
      </c>
      <c r="B7" s="134" t="s">
        <v>18</v>
      </c>
      <c r="C7" s="260">
        <f>投资!C5</f>
        <v>13985</v>
      </c>
      <c r="D7" s="261">
        <f>投资!D5</f>
        <v>-35.1675861109823</v>
      </c>
    </row>
    <row r="8" ht="18.75" spans="1:4">
      <c r="A8" s="179" t="s">
        <v>24</v>
      </c>
      <c r="B8" s="134" t="s">
        <v>18</v>
      </c>
      <c r="C8" s="264">
        <f>贸易!D3</f>
        <v>512968</v>
      </c>
      <c r="D8" s="195">
        <f>贸易!E3</f>
        <v>5.4</v>
      </c>
    </row>
    <row r="9" ht="18.75" spans="1:4">
      <c r="A9" s="179" t="s">
        <v>25</v>
      </c>
      <c r="B9" s="134" t="s">
        <v>18</v>
      </c>
      <c r="C9" s="265">
        <f>财税金融!C4</f>
        <v>51905.267894</v>
      </c>
      <c r="D9" s="266">
        <f>财税金融!D4</f>
        <v>-20.3934822318861</v>
      </c>
    </row>
    <row r="10" ht="18.75" spans="1:4">
      <c r="A10" s="179" t="s">
        <v>26</v>
      </c>
      <c r="B10" s="134" t="s">
        <v>18</v>
      </c>
      <c r="C10" s="265">
        <f>财税金融!C5</f>
        <v>23518.474772</v>
      </c>
      <c r="D10" s="266">
        <f>财税金融!D5</f>
        <v>-30.1500600772201</v>
      </c>
    </row>
    <row r="11" ht="18.75" spans="1:4">
      <c r="A11" s="179" t="s">
        <v>27</v>
      </c>
      <c r="B11" s="134" t="s">
        <v>18</v>
      </c>
      <c r="C11" s="267">
        <f>财税金融!C11</f>
        <v>115429</v>
      </c>
      <c r="D11" s="268">
        <f>财税金融!D11</f>
        <v>-35.5602449658622</v>
      </c>
    </row>
    <row r="12" ht="18.75" spans="1:4">
      <c r="A12" s="179" t="s">
        <v>28</v>
      </c>
      <c r="B12" s="134" t="s">
        <v>18</v>
      </c>
      <c r="C12" s="94">
        <v>121300</v>
      </c>
      <c r="D12" s="269">
        <v>243.7</v>
      </c>
    </row>
    <row r="13" ht="18.75" spans="1:4">
      <c r="A13" s="179" t="s">
        <v>29</v>
      </c>
      <c r="B13" s="134" t="s">
        <v>18</v>
      </c>
      <c r="C13" s="270">
        <v>0</v>
      </c>
      <c r="D13" s="271"/>
    </row>
    <row r="14" ht="18.75" spans="1:4">
      <c r="A14" s="179" t="s">
        <v>30</v>
      </c>
      <c r="B14" s="134" t="s">
        <v>18</v>
      </c>
      <c r="C14" s="272">
        <v>5121931.986686</v>
      </c>
      <c r="D14" s="268">
        <v>8.5</v>
      </c>
    </row>
    <row r="15" ht="18.75" spans="1:4">
      <c r="A15" s="179" t="s">
        <v>31</v>
      </c>
      <c r="B15" s="134" t="s">
        <v>18</v>
      </c>
      <c r="C15" s="272">
        <v>4256060.159057</v>
      </c>
      <c r="D15" s="268">
        <v>9.5</v>
      </c>
    </row>
    <row r="16" ht="18.75" spans="1:4">
      <c r="A16" s="179" t="s">
        <v>32</v>
      </c>
      <c r="B16" s="134" t="s">
        <v>18</v>
      </c>
      <c r="C16" s="272">
        <v>2996019.82949</v>
      </c>
      <c r="D16" s="268">
        <v>21.1</v>
      </c>
    </row>
    <row r="17" ht="19.5" spans="1:4">
      <c r="A17" s="225" t="s">
        <v>33</v>
      </c>
      <c r="B17" s="273" t="s">
        <v>34</v>
      </c>
      <c r="C17" s="274">
        <f>主要工业产品产量1!D11</f>
        <v>16294</v>
      </c>
      <c r="D17" s="275">
        <f>主要工业产品产量1!E11</f>
        <v>1.72306155574977</v>
      </c>
    </row>
    <row r="18" spans="3:4">
      <c r="C18" s="61"/>
      <c r="D18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7"/>
  <sheetViews>
    <sheetView zoomScale="90" zoomScaleNormal="90" workbookViewId="0">
      <selection activeCell="G10" sqref="G10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122" t="s">
        <v>35</v>
      </c>
      <c r="B1" s="122"/>
      <c r="C1" s="122"/>
    </row>
    <row r="2" ht="15" spans="1:6">
      <c r="A2" s="51"/>
      <c r="B2" s="51"/>
      <c r="C2" s="3" t="s">
        <v>36</v>
      </c>
      <c r="D2" s="51"/>
      <c r="E2" s="51"/>
      <c r="F2" s="51"/>
    </row>
    <row r="3" ht="21" customHeight="1" spans="1:6">
      <c r="A3" s="67" t="s">
        <v>37</v>
      </c>
      <c r="B3" s="241" t="s">
        <v>38</v>
      </c>
      <c r="C3" s="69" t="s">
        <v>16</v>
      </c>
      <c r="D3" s="51"/>
      <c r="F3" s="51"/>
    </row>
    <row r="4" ht="23.25" customHeight="1" spans="1:6">
      <c r="A4" s="198" t="s">
        <v>39</v>
      </c>
      <c r="B4" s="249">
        <f>[1]完整原始汇总!$C$2</f>
        <v>5161572.47067491</v>
      </c>
      <c r="C4" s="250">
        <f>[1]完整原始汇总!$C$242</f>
        <v>7.05054074837921</v>
      </c>
      <c r="D4" s="51"/>
      <c r="F4" s="51"/>
    </row>
    <row r="5" ht="24" customHeight="1" spans="1:5">
      <c r="A5" s="196" t="s">
        <v>40</v>
      </c>
      <c r="B5" s="249">
        <f>[1]完整原始汇总!$C$44</f>
        <v>1340718.82289148</v>
      </c>
      <c r="C5" s="250">
        <f>[1]完整原始汇总!$C$284</f>
        <v>8.5691254402085</v>
      </c>
      <c r="D5" s="51"/>
      <c r="E5" s="51"/>
    </row>
    <row r="6" ht="23.25" customHeight="1" spans="1:5">
      <c r="A6" s="196" t="s">
        <v>41</v>
      </c>
      <c r="B6" s="249">
        <f>[1]完整原始汇总!$C$45</f>
        <v>1663934.50522428</v>
      </c>
      <c r="C6" s="250">
        <f>[1]完整原始汇总!$C$285</f>
        <v>4.47680645641732</v>
      </c>
      <c r="D6" s="51"/>
      <c r="E6" s="51"/>
    </row>
    <row r="7" ht="22.5" customHeight="1" spans="1:5">
      <c r="A7" s="196" t="s">
        <v>42</v>
      </c>
      <c r="B7" s="249">
        <f>[1]完整原始汇总!$C$5</f>
        <v>937700.747353098</v>
      </c>
      <c r="C7" s="250">
        <f>[1]完整原始汇总!$C$245</f>
        <v>3.94080639250095</v>
      </c>
      <c r="D7" s="51"/>
      <c r="E7" s="51"/>
    </row>
    <row r="8" ht="23.25" customHeight="1" spans="1:5">
      <c r="A8" s="196" t="s">
        <v>43</v>
      </c>
      <c r="B8" s="249">
        <f>[1]完整原始汇总!$C$11</f>
        <v>727513.26452392</v>
      </c>
      <c r="C8" s="250">
        <f>[1]完整原始汇总!$C$251</f>
        <v>5.25413095076482</v>
      </c>
      <c r="D8" s="51"/>
      <c r="E8" s="51"/>
    </row>
    <row r="9" ht="26.25" customHeight="1" spans="1:5">
      <c r="A9" s="196" t="s">
        <v>44</v>
      </c>
      <c r="B9" s="249">
        <f>[1]完整原始汇总!$C$46</f>
        <v>2156919.14255915</v>
      </c>
      <c r="C9" s="250">
        <f>[1]完整原始汇总!$C$286</f>
        <v>8.1093333975393</v>
      </c>
      <c r="D9" s="51"/>
      <c r="E9" s="51"/>
    </row>
    <row r="10" ht="22.5" customHeight="1" spans="1:6">
      <c r="A10" s="196" t="s">
        <v>45</v>
      </c>
      <c r="B10" s="249">
        <f>[1]完整原始汇总!$C$15</f>
        <v>142489.448557924</v>
      </c>
      <c r="C10" s="250">
        <f>[1]完整原始汇总!$C$255</f>
        <v>24.9994498897766</v>
      </c>
      <c r="D10" s="51"/>
      <c r="F10" s="51"/>
    </row>
    <row r="11" ht="22.5" customHeight="1" spans="1:6">
      <c r="A11" s="196" t="s">
        <v>46</v>
      </c>
      <c r="B11" s="249">
        <f>[1]完整原始汇总!$C$12</f>
        <v>490565.706713541</v>
      </c>
      <c r="C11" s="250">
        <f>[1]完整原始汇总!$C$252</f>
        <v>10.8746661889469</v>
      </c>
      <c r="D11" s="51"/>
      <c r="E11" s="51"/>
      <c r="F11" s="51"/>
    </row>
    <row r="12" ht="23.25" customHeight="1" spans="1:6">
      <c r="A12" s="196" t="s">
        <v>47</v>
      </c>
      <c r="B12" s="249">
        <f>[1]完整原始汇总!$C$24</f>
        <v>68568.0713779134</v>
      </c>
      <c r="C12" s="250">
        <f>[1]完整原始汇总!$C$264</f>
        <v>10.8143246275593</v>
      </c>
      <c r="D12" s="51"/>
      <c r="E12" s="51"/>
      <c r="F12" s="51"/>
    </row>
    <row r="13" ht="22.5" customHeight="1" spans="1:3">
      <c r="A13" s="196" t="s">
        <v>48</v>
      </c>
      <c r="B13" s="249">
        <f>[1]完整原始汇总!$C$28</f>
        <v>197033.063111822</v>
      </c>
      <c r="C13" s="250">
        <f>[1]完整原始汇总!$C$268</f>
        <v>4.01209868864431</v>
      </c>
    </row>
    <row r="14" ht="22.5" customHeight="1" spans="1:3">
      <c r="A14" s="196" t="s">
        <v>49</v>
      </c>
      <c r="B14" s="249">
        <f>[1]完整原始汇总!$C$33</f>
        <v>459925.121312727</v>
      </c>
      <c r="C14" s="250">
        <f>[1]完整原始汇总!$C$273</f>
        <v>2.35744509054854</v>
      </c>
    </row>
    <row r="15" ht="21.75" customHeight="1" spans="1:3">
      <c r="A15" s="196" t="s">
        <v>50</v>
      </c>
      <c r="B15" s="249">
        <f>[1]完整原始汇总!$C$48</f>
        <v>277452.740406697</v>
      </c>
      <c r="C15" s="250">
        <f>[1]完整原始汇总!$C$288</f>
        <v>4.99453714217046</v>
      </c>
    </row>
    <row r="16" ht="23.25" customHeight="1" spans="1:3">
      <c r="A16" s="251" t="s">
        <v>51</v>
      </c>
      <c r="B16" s="252">
        <f>[1]完整原始汇总!$C$49</f>
        <v>476400.218205674</v>
      </c>
      <c r="C16" s="253">
        <f>[1]完整原始汇总!$C$289</f>
        <v>9.83097724060893</v>
      </c>
    </row>
    <row r="17" ht="25.5" customHeight="1" spans="1:3">
      <c r="A17" s="254" t="s">
        <v>52</v>
      </c>
      <c r="B17" s="255" t="s">
        <v>53</v>
      </c>
      <c r="C17" s="256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C4" sqref="C4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ht="28.5" customHeight="1" spans="1:4">
      <c r="A1" s="122" t="s">
        <v>54</v>
      </c>
      <c r="B1" s="122"/>
      <c r="C1" s="122"/>
      <c r="D1" s="122"/>
    </row>
    <row r="2" ht="14.2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7" t="s">
        <v>37</v>
      </c>
      <c r="B3" s="68" t="s">
        <v>14</v>
      </c>
      <c r="C3" s="241" t="s">
        <v>38</v>
      </c>
      <c r="D3" s="69" t="s">
        <v>16</v>
      </c>
      <c r="H3" s="51"/>
      <c r="I3" s="51"/>
      <c r="J3" s="51"/>
      <c r="K3" s="51"/>
    </row>
    <row r="4" ht="27" customHeight="1" spans="1:11">
      <c r="A4" s="198" t="s">
        <v>55</v>
      </c>
      <c r="B4" s="180" t="s">
        <v>18</v>
      </c>
      <c r="C4" s="242">
        <f>[2]结果表!$C$3</f>
        <v>2251239</v>
      </c>
      <c r="D4" s="243">
        <v>10.7</v>
      </c>
      <c r="H4" s="51"/>
      <c r="I4" s="247"/>
      <c r="J4" s="51"/>
      <c r="K4" s="51"/>
    </row>
    <row r="5" ht="27" customHeight="1" spans="1:11">
      <c r="A5" s="196" t="s">
        <v>56</v>
      </c>
      <c r="B5" s="180" t="s">
        <v>18</v>
      </c>
      <c r="C5" s="244">
        <f>[2]结果表!$C$4</f>
        <v>1163263</v>
      </c>
      <c r="D5" s="243">
        <v>7.6</v>
      </c>
      <c r="H5" s="51"/>
      <c r="I5" s="248"/>
      <c r="J5" s="51"/>
      <c r="K5" s="51"/>
    </row>
    <row r="6" ht="27" customHeight="1" spans="1:11">
      <c r="A6" s="196" t="s">
        <v>57</v>
      </c>
      <c r="B6" s="180" t="s">
        <v>18</v>
      </c>
      <c r="C6" s="244">
        <f>[2]结果表!$C$5</f>
        <v>72483</v>
      </c>
      <c r="D6" s="121">
        <f>85.5-100</f>
        <v>-14.5</v>
      </c>
      <c r="H6" s="51"/>
      <c r="I6" s="248"/>
      <c r="J6" s="51"/>
      <c r="K6" s="51"/>
    </row>
    <row r="7" ht="27" customHeight="1" spans="1:11">
      <c r="A7" s="196" t="s">
        <v>58</v>
      </c>
      <c r="B7" s="180" t="s">
        <v>18</v>
      </c>
      <c r="C7" s="244">
        <f>[2]结果表!$C$6</f>
        <v>578820</v>
      </c>
      <c r="D7" s="121">
        <v>25.1</v>
      </c>
      <c r="H7" s="51"/>
      <c r="I7" s="248"/>
      <c r="J7" s="51"/>
      <c r="K7" s="51"/>
    </row>
    <row r="8" ht="27" customHeight="1" spans="1:11">
      <c r="A8" s="196" t="s">
        <v>59</v>
      </c>
      <c r="B8" s="180" t="s">
        <v>18</v>
      </c>
      <c r="C8" s="244">
        <f>[2]结果表!$C$7</f>
        <v>332213</v>
      </c>
      <c r="D8" s="121">
        <v>0.7</v>
      </c>
      <c r="H8" s="51"/>
      <c r="I8" s="248"/>
      <c r="J8" s="51"/>
      <c r="K8" s="51"/>
    </row>
    <row r="9" ht="27" customHeight="1" spans="1:11">
      <c r="A9" s="196" t="s">
        <v>60</v>
      </c>
      <c r="B9" s="180" t="s">
        <v>18</v>
      </c>
      <c r="C9" s="244">
        <f>[2]结果表!$C$8</f>
        <v>104460</v>
      </c>
      <c r="D9" s="243">
        <v>10.1</v>
      </c>
      <c r="H9" s="51"/>
      <c r="I9" s="248"/>
      <c r="J9" s="51"/>
      <c r="K9" s="51"/>
    </row>
    <row r="10" ht="27" customHeight="1" spans="1:11">
      <c r="A10" s="198" t="s">
        <v>61</v>
      </c>
      <c r="B10" s="180" t="s">
        <v>18</v>
      </c>
      <c r="C10" s="244"/>
      <c r="D10" s="243"/>
      <c r="H10" s="51"/>
      <c r="I10" s="248"/>
      <c r="J10" s="51"/>
      <c r="K10" s="51"/>
    </row>
    <row r="11" ht="27" customHeight="1" spans="1:11">
      <c r="A11" s="196" t="s">
        <v>56</v>
      </c>
      <c r="B11" s="180" t="s">
        <v>18</v>
      </c>
      <c r="C11" s="244"/>
      <c r="D11" s="243"/>
      <c r="H11" s="51"/>
      <c r="I11" s="248"/>
      <c r="J11" s="51"/>
      <c r="K11" s="51"/>
    </row>
    <row r="12" ht="27" customHeight="1" spans="1:11">
      <c r="A12" s="196" t="s">
        <v>57</v>
      </c>
      <c r="B12" s="180" t="s">
        <v>18</v>
      </c>
      <c r="C12" s="244"/>
      <c r="D12" s="121"/>
      <c r="H12" s="51"/>
      <c r="I12" s="248"/>
      <c r="J12" s="51"/>
      <c r="K12" s="51"/>
    </row>
    <row r="13" ht="27" customHeight="1" spans="1:11">
      <c r="A13" s="196" t="s">
        <v>58</v>
      </c>
      <c r="B13" s="180" t="s">
        <v>18</v>
      </c>
      <c r="C13" s="244"/>
      <c r="D13" s="121"/>
      <c r="H13" s="51"/>
      <c r="I13" s="248"/>
      <c r="J13" s="51"/>
      <c r="K13" s="51"/>
    </row>
    <row r="14" ht="27" customHeight="1" spans="1:11">
      <c r="A14" s="196" t="s">
        <v>59</v>
      </c>
      <c r="B14" s="180" t="s">
        <v>18</v>
      </c>
      <c r="C14" s="244"/>
      <c r="D14" s="243"/>
      <c r="H14" s="51"/>
      <c r="I14" s="248"/>
      <c r="J14" s="51"/>
      <c r="K14" s="51"/>
    </row>
    <row r="15" ht="27" customHeight="1" spans="1:11">
      <c r="A15" s="200" t="s">
        <v>60</v>
      </c>
      <c r="B15" s="201" t="s">
        <v>18</v>
      </c>
      <c r="C15" s="245"/>
      <c r="D15" s="246"/>
      <c r="H15" s="51"/>
      <c r="I15" s="248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F12" sqref="F12"/>
    </sheetView>
  </sheetViews>
  <sheetFormatPr defaultColWidth="9" defaultRowHeight="13.5" outlineLevelCol="3"/>
  <cols>
    <col min="1" max="1" width="27.375" customWidth="1"/>
    <col min="2" max="2" width="9.75" customWidth="1"/>
    <col min="3" max="3" width="10.5" customWidth="1"/>
    <col min="4" max="4" width="11" customWidth="1"/>
    <col min="6" max="6" width="12.625"/>
    <col min="7" max="7" width="10.375"/>
  </cols>
  <sheetData>
    <row r="1" ht="31.5" customHeight="1" spans="1:4">
      <c r="A1" s="122" t="s">
        <v>62</v>
      </c>
      <c r="B1" s="122"/>
      <c r="C1" s="122"/>
      <c r="D1" s="122"/>
    </row>
    <row r="2" ht="19.5" spans="1:4">
      <c r="A2" s="237"/>
      <c r="B2" s="237"/>
      <c r="D2" s="237" t="s">
        <v>36</v>
      </c>
    </row>
    <row r="3" ht="26.25" customHeight="1" spans="1:4">
      <c r="A3" s="67" t="s">
        <v>37</v>
      </c>
      <c r="B3" s="68" t="s">
        <v>63</v>
      </c>
      <c r="C3" s="68" t="s">
        <v>64</v>
      </c>
      <c r="D3" s="69" t="s">
        <v>65</v>
      </c>
    </row>
    <row r="4" ht="29.25" customHeight="1" spans="1:4">
      <c r="A4" s="175" t="s">
        <v>66</v>
      </c>
      <c r="B4" s="238"/>
      <c r="C4" s="238"/>
      <c r="D4" s="109"/>
    </row>
    <row r="5" ht="30.75" customHeight="1" spans="1:4">
      <c r="A5" s="179" t="s">
        <v>67</v>
      </c>
      <c r="B5" s="231"/>
      <c r="C5" s="231"/>
      <c r="D5" s="185"/>
    </row>
    <row r="6" ht="27" customHeight="1" spans="1:4">
      <c r="A6" s="179" t="s">
        <v>68</v>
      </c>
      <c r="B6" s="231"/>
      <c r="C6" s="231"/>
      <c r="D6" s="185"/>
    </row>
    <row r="7" ht="27.75" customHeight="1" spans="1:4">
      <c r="A7" s="179" t="s">
        <v>69</v>
      </c>
      <c r="B7" s="231"/>
      <c r="C7" s="231"/>
      <c r="D7" s="185"/>
    </row>
    <row r="8" ht="27" customHeight="1" spans="1:4">
      <c r="A8" s="179" t="s">
        <v>70</v>
      </c>
      <c r="B8" s="231"/>
      <c r="C8" s="231"/>
      <c r="D8" s="185"/>
    </row>
    <row r="9" ht="27.75" customHeight="1" spans="1:4">
      <c r="A9" s="179" t="s">
        <v>71</v>
      </c>
      <c r="B9" s="231"/>
      <c r="C9" s="231"/>
      <c r="D9" s="185"/>
    </row>
    <row r="10" ht="28.5" customHeight="1" spans="1:4">
      <c r="A10" s="179" t="s">
        <v>72</v>
      </c>
      <c r="B10" s="231"/>
      <c r="C10" s="231"/>
      <c r="D10" s="185"/>
    </row>
    <row r="11" ht="27" customHeight="1" spans="1:4">
      <c r="A11" s="179" t="s">
        <v>73</v>
      </c>
      <c r="B11" s="231"/>
      <c r="C11" s="231"/>
      <c r="D11" s="185"/>
    </row>
    <row r="12" ht="29.25" customHeight="1" spans="1:4">
      <c r="A12" s="225" t="s">
        <v>74</v>
      </c>
      <c r="B12" s="234"/>
      <c r="C12" s="234"/>
      <c r="D12" s="239"/>
    </row>
    <row r="13" ht="14.25" spans="4:4">
      <c r="D13" s="240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Q19" sqref="Q19"/>
    </sheetView>
  </sheetViews>
  <sheetFormatPr defaultColWidth="9" defaultRowHeight="13.5" outlineLevelCol="3"/>
  <cols>
    <col min="1" max="1" width="26.875" customWidth="1"/>
    <col min="2" max="2" width="9.875" customWidth="1"/>
    <col min="3" max="3" width="10.875" customWidth="1"/>
    <col min="4" max="4" width="11.25" style="121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229"/>
    </row>
    <row r="2" ht="18.75" customHeight="1" spans="1:4">
      <c r="A2" s="222"/>
      <c r="B2" s="222"/>
      <c r="C2" s="228"/>
      <c r="D2" s="230" t="s">
        <v>36</v>
      </c>
    </row>
    <row r="3" ht="30.75" customHeight="1" spans="1:4">
      <c r="A3" s="67" t="s">
        <v>37</v>
      </c>
      <c r="B3" s="68" t="s">
        <v>63</v>
      </c>
      <c r="C3" s="68" t="s">
        <v>64</v>
      </c>
      <c r="D3" s="223" t="s">
        <v>76</v>
      </c>
    </row>
    <row r="4" ht="27" customHeight="1" spans="1:4">
      <c r="A4" s="175" t="s">
        <v>77</v>
      </c>
      <c r="B4" s="231">
        <v>12295.1535831224</v>
      </c>
      <c r="C4" s="232">
        <v>34254.7495222169</v>
      </c>
      <c r="D4" s="233">
        <v>-17.2999655053005</v>
      </c>
    </row>
    <row r="5" ht="26.25" customHeight="1" spans="1:4">
      <c r="A5" s="179" t="s">
        <v>67</v>
      </c>
      <c r="B5" s="231">
        <v>7343.90091898683</v>
      </c>
      <c r="C5" s="232">
        <v>19078.1582146654</v>
      </c>
      <c r="D5" s="233">
        <v>-13.8358284848894</v>
      </c>
    </row>
    <row r="6" ht="24.75" customHeight="1" spans="1:4">
      <c r="A6" s="179" t="s">
        <v>78</v>
      </c>
      <c r="B6" s="231">
        <v>4951.25266413555</v>
      </c>
      <c r="C6" s="232">
        <v>15176.5913075516</v>
      </c>
      <c r="D6" s="233">
        <v>-21.2785068462481</v>
      </c>
    </row>
    <row r="7" ht="30" customHeight="1" spans="1:4">
      <c r="A7" s="179" t="s">
        <v>69</v>
      </c>
      <c r="B7" s="231">
        <v>640.68887257137</v>
      </c>
      <c r="C7" s="232">
        <v>1496.68499825353</v>
      </c>
      <c r="D7" s="233">
        <v>-42.3707474218258</v>
      </c>
    </row>
    <row r="8" ht="27.75" customHeight="1" spans="1:4">
      <c r="A8" s="179" t="s">
        <v>79</v>
      </c>
      <c r="B8" s="231">
        <v>0</v>
      </c>
      <c r="C8" s="232">
        <v>0</v>
      </c>
      <c r="D8" s="233" t="s">
        <v>80</v>
      </c>
    </row>
    <row r="9" ht="22.5" customHeight="1" spans="1:4">
      <c r="A9" s="179" t="s">
        <v>81</v>
      </c>
      <c r="B9" s="231">
        <v>10929.283438673</v>
      </c>
      <c r="C9" s="232">
        <v>30354.1137211009</v>
      </c>
      <c r="D9" s="233">
        <v>-16.2837912365816</v>
      </c>
    </row>
    <row r="10" ht="22.5" customHeight="1" spans="1:4">
      <c r="A10" s="179" t="s">
        <v>82</v>
      </c>
      <c r="B10" s="231">
        <v>438.17611202516</v>
      </c>
      <c r="C10" s="232">
        <v>1441.11930803304</v>
      </c>
      <c r="D10" s="233">
        <v>2.65326467056532</v>
      </c>
    </row>
    <row r="11" ht="24" customHeight="1" spans="1:4">
      <c r="A11" s="179" t="s">
        <v>83</v>
      </c>
      <c r="B11" s="231">
        <v>287.00515985289</v>
      </c>
      <c r="C11" s="232">
        <v>962.83149482951</v>
      </c>
      <c r="D11" s="233">
        <v>-17.0807196905165</v>
      </c>
    </row>
    <row r="12" ht="29.25" customHeight="1" spans="1:4">
      <c r="A12" s="225" t="s">
        <v>74</v>
      </c>
      <c r="B12" s="234">
        <v>2313.78739200778</v>
      </c>
      <c r="C12" s="235">
        <v>6406.15474990095</v>
      </c>
      <c r="D12" s="236">
        <v>-16.565537679856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A1" sqref="A1:D1"/>
    </sheetView>
  </sheetViews>
  <sheetFormatPr defaultColWidth="9" defaultRowHeight="13.5" outlineLevelCol="3"/>
  <cols>
    <col min="1" max="1" width="27" customWidth="1"/>
    <col min="2" max="2" width="10.5" customWidth="1"/>
    <col min="3" max="3" width="8.375" customWidth="1"/>
    <col min="4" max="4" width="13.25" customWidth="1"/>
    <col min="5" max="6" width="11.5"/>
    <col min="7" max="7" width="13.75"/>
    <col min="8" max="8" width="9.375"/>
    <col min="9" max="10" width="10.375"/>
  </cols>
  <sheetData>
    <row r="1" ht="32.25" customHeight="1" spans="1:4">
      <c r="A1" s="122" t="s">
        <v>84</v>
      </c>
      <c r="B1" s="122"/>
      <c r="C1" s="122"/>
      <c r="D1" s="122"/>
    </row>
    <row r="2" ht="19.5" spans="1:4">
      <c r="A2" s="222"/>
      <c r="B2" s="222"/>
      <c r="D2" s="3" t="s">
        <v>36</v>
      </c>
    </row>
    <row r="3" ht="23.25" customHeight="1" spans="1:4">
      <c r="A3" s="67" t="s">
        <v>37</v>
      </c>
      <c r="B3" s="68" t="s">
        <v>63</v>
      </c>
      <c r="C3" s="68" t="s">
        <v>64</v>
      </c>
      <c r="D3" s="223" t="s">
        <v>65</v>
      </c>
    </row>
    <row r="4" ht="23.25" customHeight="1" spans="1:4">
      <c r="A4" s="175" t="s">
        <v>85</v>
      </c>
      <c r="B4" s="114"/>
      <c r="C4" s="114"/>
      <c r="D4" s="185"/>
    </row>
    <row r="5" ht="18.75" spans="1:4">
      <c r="A5" s="179" t="s">
        <v>86</v>
      </c>
      <c r="B5" s="224"/>
      <c r="C5" s="224"/>
      <c r="D5" s="185"/>
    </row>
    <row r="6" ht="18.75" spans="1:4">
      <c r="A6" s="179" t="s">
        <v>87</v>
      </c>
      <c r="B6" s="224"/>
      <c r="C6" s="224"/>
      <c r="D6" s="185"/>
    </row>
    <row r="7" ht="18.75" spans="1:4">
      <c r="A7" s="179" t="s">
        <v>88</v>
      </c>
      <c r="B7" s="224"/>
      <c r="C7" s="224"/>
      <c r="D7" s="185"/>
    </row>
    <row r="8" ht="18.75" spans="1:4">
      <c r="A8" s="179" t="s">
        <v>89</v>
      </c>
      <c r="B8" s="224"/>
      <c r="C8" s="224"/>
      <c r="D8" s="185"/>
    </row>
    <row r="9" customFormat="1" ht="18.75" spans="1:4">
      <c r="A9" s="179" t="s">
        <v>90</v>
      </c>
      <c r="B9" s="224"/>
      <c r="C9" s="224"/>
      <c r="D9" s="185"/>
    </row>
    <row r="10" ht="18.75" spans="1:4">
      <c r="A10" s="179" t="s">
        <v>91</v>
      </c>
      <c r="B10" s="224"/>
      <c r="C10" s="224"/>
      <c r="D10" s="185"/>
    </row>
    <row r="11" ht="18.75" spans="1:4">
      <c r="A11" s="179" t="s">
        <v>92</v>
      </c>
      <c r="B11" s="224"/>
      <c r="C11" s="224"/>
      <c r="D11" s="185"/>
    </row>
    <row r="12" ht="18.75" spans="1:4">
      <c r="A12" s="179" t="s">
        <v>93</v>
      </c>
      <c r="B12" s="224"/>
      <c r="C12" s="224"/>
      <c r="D12" s="185"/>
    </row>
    <row r="13" ht="18.75" spans="1:4">
      <c r="A13" s="179" t="s">
        <v>94</v>
      </c>
      <c r="B13" s="224"/>
      <c r="C13" s="224"/>
      <c r="D13" s="185"/>
    </row>
    <row r="14" ht="18.75" spans="1:4">
      <c r="A14" s="179" t="s">
        <v>95</v>
      </c>
      <c r="B14" s="224"/>
      <c r="C14" s="224"/>
      <c r="D14" s="185"/>
    </row>
    <row r="15" ht="23.25" customHeight="1" spans="1:4">
      <c r="A15" s="179" t="s">
        <v>96</v>
      </c>
      <c r="B15" s="224"/>
      <c r="C15" s="224"/>
      <c r="D15" s="185"/>
    </row>
    <row r="16" ht="21.75" customHeight="1" spans="1:4">
      <c r="A16" s="225" t="s">
        <v>97</v>
      </c>
      <c r="B16" s="226"/>
      <c r="C16" s="226"/>
      <c r="D16" s="227"/>
    </row>
    <row r="17" spans="1:4">
      <c r="A17" s="228"/>
      <c r="B17" s="228"/>
      <c r="C17" s="228"/>
      <c r="D17" s="228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13" sqref="F13"/>
    </sheetView>
  </sheetViews>
  <sheetFormatPr defaultColWidth="9" defaultRowHeight="13.5" outlineLevelCol="6"/>
  <cols>
    <col min="1" max="1" width="16.125" customWidth="1"/>
    <col min="2" max="2" width="9" customWidth="1"/>
    <col min="3" max="3" width="8.875" customWidth="1"/>
    <col min="4" max="4" width="9.75" customWidth="1"/>
    <col min="5" max="5" width="10" customWidth="1"/>
    <col min="6" max="6" width="9.375"/>
    <col min="7" max="7" width="12.625"/>
    <col min="8" max="8" width="13.75"/>
  </cols>
  <sheetData>
    <row r="1" spans="1:5">
      <c r="A1" s="1" t="s">
        <v>98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204" t="s">
        <v>37</v>
      </c>
      <c r="B3" s="205" t="s">
        <v>99</v>
      </c>
      <c r="C3" s="172" t="s">
        <v>63</v>
      </c>
      <c r="D3" s="172" t="s">
        <v>64</v>
      </c>
      <c r="E3" s="206" t="s">
        <v>76</v>
      </c>
    </row>
    <row r="4" s="77" customFormat="1" ht="23.25" customHeight="1" spans="1:5">
      <c r="A4" s="207" t="s">
        <v>100</v>
      </c>
      <c r="B4" s="208" t="s">
        <v>101</v>
      </c>
      <c r="C4" s="209">
        <v>7.55059</v>
      </c>
      <c r="D4" s="209">
        <v>18.4894</v>
      </c>
      <c r="E4" s="210">
        <v>10.5</v>
      </c>
    </row>
    <row r="5" s="77" customFormat="1" ht="21.75" customHeight="1" spans="1:5">
      <c r="A5" s="207" t="s">
        <v>102</v>
      </c>
      <c r="B5" s="211" t="s">
        <v>103</v>
      </c>
      <c r="C5" s="212">
        <v>2.71416</v>
      </c>
      <c r="D5" s="212">
        <v>5.61828</v>
      </c>
      <c r="E5" s="213">
        <v>26.2</v>
      </c>
    </row>
    <row r="6" s="77" customFormat="1" ht="25.5" customHeight="1" spans="1:5">
      <c r="A6" s="207" t="s">
        <v>104</v>
      </c>
      <c r="B6" s="208" t="s">
        <v>105</v>
      </c>
      <c r="C6" s="212">
        <v>27.5789</v>
      </c>
      <c r="D6" s="212">
        <v>33.5332</v>
      </c>
      <c r="E6" s="214">
        <v>255.9</v>
      </c>
    </row>
    <row r="7" s="77" customFormat="1" ht="24" customHeight="1" spans="1:5">
      <c r="A7" s="207" t="s">
        <v>106</v>
      </c>
      <c r="B7" s="208" t="s">
        <v>101</v>
      </c>
      <c r="C7" s="212">
        <v>0.2414</v>
      </c>
      <c r="D7" s="212">
        <v>0.5637</v>
      </c>
      <c r="E7" s="213">
        <v>36.2</v>
      </c>
    </row>
    <row r="8" s="77" customFormat="1" ht="23.25" customHeight="1" spans="1:5">
      <c r="A8" s="207" t="s">
        <v>107</v>
      </c>
      <c r="B8" s="208" t="s">
        <v>108</v>
      </c>
      <c r="C8" s="215">
        <v>104.359</v>
      </c>
      <c r="D8" s="212">
        <v>260.1132</v>
      </c>
      <c r="E8" s="213">
        <v>-17.3</v>
      </c>
    </row>
    <row r="9" s="77" customFormat="1" ht="22.5" customHeight="1" spans="1:5">
      <c r="A9" s="207" t="s">
        <v>109</v>
      </c>
      <c r="B9" s="208" t="s">
        <v>101</v>
      </c>
      <c r="C9" s="212">
        <v>11.1396</v>
      </c>
      <c r="D9" s="212">
        <v>38.573</v>
      </c>
      <c r="E9" s="213">
        <v>-32.3</v>
      </c>
    </row>
    <row r="10" s="77" customFormat="1" ht="23.25" customHeight="1" spans="1:5">
      <c r="A10" s="207" t="s">
        <v>110</v>
      </c>
      <c r="B10" s="216" t="s">
        <v>34</v>
      </c>
      <c r="C10" s="217">
        <v>17502</v>
      </c>
      <c r="D10" s="217">
        <v>37500</v>
      </c>
      <c r="E10" s="213">
        <v>9.99325374710351</v>
      </c>
    </row>
    <row r="11" s="77" customFormat="1" ht="22.5" customHeight="1" spans="1:5">
      <c r="A11" s="218" t="s">
        <v>33</v>
      </c>
      <c r="B11" s="219" t="s">
        <v>34</v>
      </c>
      <c r="C11" s="220">
        <v>6530</v>
      </c>
      <c r="D11" s="220">
        <v>16294</v>
      </c>
      <c r="E11" s="221">
        <v>1.72306155574977</v>
      </c>
    </row>
    <row r="12" s="77" customFormat="1"/>
    <row r="13" s="77" customFormat="1"/>
    <row r="14" spans="7:7">
      <c r="G14" s="77"/>
    </row>
    <row r="15" spans="7:7">
      <c r="G15" s="77"/>
    </row>
    <row r="16" spans="7:7">
      <c r="G16" s="77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分镇5</vt:lpstr>
      <vt:lpstr>分镇6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2016-11-16T08:08:00Z</dcterms:created>
  <cp:lastPrinted>2020-11-14T03:09:00Z</cp:lastPrinted>
  <dcterms:modified xsi:type="dcterms:W3CDTF">2022-04-11T01:45:07Z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A9738390232D48BD8959641F93C7698D</vt:lpwstr>
  </property>
</Properties>
</file>