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917" firstSheet="5" activeTab="21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28" r:id="rId13"/>
    <sheet name="分镇1" sheetId="25" r:id="rId14"/>
    <sheet name="分镇2" sheetId="29" r:id="rId15"/>
    <sheet name="分镇3" sheetId="16" r:id="rId16"/>
    <sheet name="分镇4" sheetId="17" r:id="rId17"/>
    <sheet name="分镇5" sheetId="19" r:id="rId18"/>
    <sheet name="分镇6" sheetId="26" r:id="rId19"/>
    <sheet name="分县1" sheetId="20" r:id="rId20"/>
    <sheet name="分县2" sheetId="21" r:id="rId21"/>
    <sheet name="分县3" sheetId="22" r:id="rId22"/>
  </sheets>
  <externalReferences>
    <externalReference r:id="rId23"/>
    <externalReference r:id="rId24"/>
    <externalReference r:id="rId25"/>
    <externalReference r:id="rId26"/>
    <externalReference r:id="rId27"/>
  </externalReferences>
  <calcPr calcId="144525"/>
</workbook>
</file>

<file path=xl/sharedStrings.xml><?xml version="1.0" encoding="utf-8"?>
<sst xmlns="http://schemas.openxmlformats.org/spreadsheetml/2006/main" count="572" uniqueCount="271">
  <si>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2021.12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</si>
  <si>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</si>
  <si>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</si>
  <si>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</si>
  <si>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</si>
  <si>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</si>
  <si>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</si>
  <si>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</si>
  <si>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</si>
  <si>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</si>
  <si>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</si>
  <si>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</si>
  <si>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2021年1-12月主要经济指标完成情况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</si>
  <si>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</si>
  <si>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</si>
  <si>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</si>
  <si>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</si>
  <si>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</si>
  <si>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</si>
  <si>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</si>
  <si>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</si>
  <si>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</si>
  <si>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</si>
  <si>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</si>
  <si>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</si>
  <si>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</si>
  <si>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</si>
  <si>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</si>
  <si>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</si>
  <si>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</si>
  <si>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 xml:space="preserve">  #居民储蓄存款余额</t>
  </si>
  <si>
    <t>金融机构贷款余额</t>
  </si>
  <si>
    <t>工业用电量</t>
  </si>
  <si>
    <t>万千瓦时</t>
  </si>
  <si>
    <t>全市生产总值</t>
  </si>
  <si>
    <t>单位：万元</t>
  </si>
  <si>
    <t>指  标</t>
  </si>
  <si>
    <t>1-12月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</si>
  <si>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</si>
  <si>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</si>
  <si>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</si>
  <si>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</si>
  <si>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</si>
  <si>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</si>
  <si>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</si>
  <si>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</si>
  <si>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</si>
  <si>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</si>
  <si>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</si>
  <si>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</si>
  <si>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</si>
  <si>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</si>
  <si>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26.0:32.2:41.8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</si>
  <si>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</si>
  <si>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</si>
  <si>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</si>
  <si>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</si>
  <si>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</si>
  <si>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</si>
  <si>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</si>
  <si>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</si>
  <si>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</si>
  <si>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12月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</si>
  <si>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</si>
  <si>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</si>
  <si>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</si>
  <si>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</si>
  <si>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</si>
  <si>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</si>
  <si>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>-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</si>
  <si>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</si>
  <si>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</si>
  <si>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</si>
  <si>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</si>
  <si>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</si>
  <si>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</si>
  <si>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</si>
  <si>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</si>
  <si>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</si>
  <si>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</si>
  <si>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</si>
  <si>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</si>
  <si>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</si>
  <si>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</si>
  <si>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</si>
  <si>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</si>
  <si>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</si>
  <si>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</si>
  <si>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</si>
  <si>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</si>
  <si>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</si>
  <si>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</si>
  <si>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</si>
  <si>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</si>
  <si>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</si>
  <si>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</si>
  <si>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</si>
  <si>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</si>
  <si>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</si>
  <si>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</si>
  <si>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</si>
  <si>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</si>
  <si>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</si>
  <si>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</si>
  <si>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</si>
  <si>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</si>
  <si>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</si>
  <si>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</si>
  <si>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</si>
  <si>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</si>
  <si>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</si>
  <si>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</si>
  <si>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</si>
  <si>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</si>
  <si>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</si>
  <si>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</si>
  <si>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</si>
  <si>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</si>
  <si>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</si>
  <si>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</si>
  <si>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</si>
  <si>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</si>
  <si>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</si>
  <si>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</si>
  <si>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</si>
  <si>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</si>
  <si>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</si>
  <si>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</si>
  <si>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</si>
  <si>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</si>
  <si>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</si>
  <si>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</si>
  <si>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</si>
  <si>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</si>
  <si>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</si>
  <si>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</si>
  <si>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</si>
  <si>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</si>
  <si>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</si>
  <si>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</si>
  <si>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</si>
  <si>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</si>
  <si>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</si>
  <si>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</si>
  <si>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</si>
  <si>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</si>
  <si>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</si>
  <si>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</si>
  <si>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</si>
  <si>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</si>
  <si>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</si>
  <si>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</si>
  <si>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</si>
  <si>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</si>
  <si>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</si>
  <si>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</si>
  <si>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</si>
  <si>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</si>
  <si>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</si>
  <si>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</si>
  <si>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</si>
  <si>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</si>
  <si>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>（七）医疗保健</t>
  </si>
  <si>
    <t>（八）其他用品及服务</t>
  </si>
  <si>
    <t>二、商品零售价格指数</t>
  </si>
  <si>
    <t>2021年各镇（街）生产总值</t>
  </si>
  <si>
    <t>镇（街）</t>
  </si>
  <si>
    <t>第一产业</t>
  </si>
  <si>
    <t>第二产业</t>
  </si>
  <si>
    <t>第三产业</t>
  </si>
  <si>
    <t>全 市</t>
  </si>
  <si>
    <t>罗 州</t>
  </si>
  <si>
    <t>城 南</t>
  </si>
  <si>
    <t>城 北</t>
  </si>
  <si>
    <t>石 城</t>
  </si>
  <si>
    <t>新 民</t>
  </si>
  <si>
    <t>吉 水</t>
  </si>
  <si>
    <t>河 唇</t>
  </si>
  <si>
    <t>石 角</t>
  </si>
  <si>
    <t>良 垌</t>
  </si>
  <si>
    <t>横 山</t>
  </si>
  <si>
    <t>安 铺</t>
  </si>
  <si>
    <t>营 仔</t>
  </si>
  <si>
    <t>青 平</t>
  </si>
  <si>
    <t>车 板</t>
  </si>
  <si>
    <t>高 桥</t>
  </si>
  <si>
    <t>石 岭</t>
  </si>
  <si>
    <t>雅 塘</t>
  </si>
  <si>
    <t>石 颈</t>
  </si>
  <si>
    <t>长 山</t>
  </si>
  <si>
    <t>塘 蓬</t>
  </si>
  <si>
    <t>和 寮</t>
  </si>
  <si>
    <t>各镇（街）农林牧渔业总产值</t>
  </si>
  <si>
    <t>全　市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</si>
  <si>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</si>
  <si>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</si>
  <si>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</si>
  <si>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</si>
  <si>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</si>
  <si>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</si>
  <si>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</si>
  <si>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</si>
  <si>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</si>
  <si>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</si>
  <si>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</si>
  <si>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</si>
  <si>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</si>
  <si>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</si>
  <si>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</si>
  <si>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</si>
  <si>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</si>
  <si>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</si>
  <si>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</si>
  <si>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</si>
  <si>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各镇（街）规模以上工业产值</t>
  </si>
  <si>
    <t>单位数</t>
  </si>
  <si>
    <t>开发区</t>
  </si>
  <si>
    <t>罗　州</t>
  </si>
  <si>
    <t>各镇（街）固定资产投资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</si>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</sst>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176" formatCode="_-* #,##0.00_-;\-* #,##0.00_-;_-* &quot;-&quot;??_-;_-@_-"/>
    <numFmt numFmtId="177" formatCode="#,##0;\(#,##0\)"/>
    <numFmt numFmtId="43" formatCode="_ * #,##0.00_ ;_ * \-#,##0.00_ ;_ * &quot;-&quot;??_ ;_ @_ "/>
    <numFmt numFmtId="178" formatCode="yy\.mm\.dd"/>
    <numFmt numFmtId="44" formatCode="_ &quot;￥&quot;* #,##0.00_ ;_ &quot;￥&quot;* \-#,##0.00_ ;_ &quot;￥&quot;* &quot;-&quot;??_ ;_ @_ "/>
    <numFmt numFmtId="179" formatCode="_-&quot;$&quot;* #,##0_-;\-&quot;$&quot;* #,##0_-;_-&quot;$&quot;* &quot;-&quot;_-;_-@_-"/>
    <numFmt numFmtId="42" formatCode="_ &quot;￥&quot;* #,##0_ ;_ &quot;￥&quot;* \-#,##0_ ;_ &quot;￥&quot;* &quot;-&quot;_ ;_ @_ "/>
    <numFmt numFmtId="180" formatCode="_-* #,##0.00&quot;$&quot;_-;\-* #,##0.00&quot;$&quot;_-;_-* &quot;-&quot;??&quot;$&quot;_-;_-@_-"/>
    <numFmt numFmtId="181" formatCode="&quot;$&quot;#,##0.00_);[Red]\(&quot;$&quot;#,##0.00\)"/>
    <numFmt numFmtId="41" formatCode="_ * #,##0_ ;_ * \-#,##0_ ;_ * &quot;-&quot;_ ;_ @_ "/>
    <numFmt numFmtId="182" formatCode="0_);\(0\)"/>
    <numFmt numFmtId="183" formatCode="&quot;$&quot;#,##0_);[Red]\(&quot;$&quot;#,##0\)"/>
    <numFmt numFmtId="184" formatCode="_-&quot;$&quot;\ * #,##0_-;_-&quot;$&quot;\ * #,##0\-;_-&quot;$&quot;\ * &quot;-&quot;_-;_-@_-"/>
    <numFmt numFmtId="185" formatCode="0.00_ "/>
    <numFmt numFmtId="186" formatCode="0.0_ "/>
    <numFmt numFmtId="187" formatCode="#,##0.0_);\(#,##0.0\)"/>
    <numFmt numFmtId="188" formatCode="_-* #,##0_$_-;\-* #,##0_$_-;_-* &quot;-&quot;_$_-;_-@_-"/>
    <numFmt numFmtId="189" formatCode="0.00_)"/>
    <numFmt numFmtId="190" formatCode="#\ ??/??"/>
    <numFmt numFmtId="191" formatCode="0.0"/>
    <numFmt numFmtId="192" formatCode="_-&quot;$&quot;\ * #,##0.00_-;_-&quot;$&quot;\ * #,##0.00\-;_-&quot;$&quot;\ * &quot;-&quot;??_-;_-@_-"/>
    <numFmt numFmtId="193" formatCode="&quot;$&quot;\ #,##0.00_-;[Red]&quot;$&quot;\ #,##0.00\-"/>
    <numFmt numFmtId="194" formatCode="&quot;$&quot;\ #,##0_-;[Red]&quot;$&quot;\ #,##0\-"/>
    <numFmt numFmtId="195" formatCode="_(&quot;$&quot;* #,##0.00_);_(&quot;$&quot;* \(#,##0.00\);_(&quot;$&quot;* &quot;-&quot;??_);_(@_)"/>
    <numFmt numFmtId="196" formatCode="\$#,##0;\(\$#,##0\)"/>
    <numFmt numFmtId="197" formatCode="\$#,##0.00;\(\$#,##0.00\)"/>
    <numFmt numFmtId="198" formatCode="#,##0;\-#,##0;&quot;-&quot;"/>
    <numFmt numFmtId="199" formatCode="#,##0.0"/>
    <numFmt numFmtId="200" formatCode="_-* #,##0&quot;$&quot;_-;\-* #,##0&quot;$&quot;_-;_-* &quot;-&quot;&quot;$&quot;_-;_-@_-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0_ "/>
    <numFmt numFmtId="204" formatCode="0_);[Red]\(0\)"/>
    <numFmt numFmtId="205" formatCode="0.00_);[Red]\(0.00\)"/>
    <numFmt numFmtId="206" formatCode="#,##0.0_ "/>
    <numFmt numFmtId="207" formatCode="0.0_);[Red]\(0.0\)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6"/>
      <color indexed="8"/>
      <name val="黑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sz val="11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2"/>
      <color indexed="9"/>
      <name val="楷体_GB2312"/>
      <charset val="134"/>
    </font>
    <font>
      <sz val="10"/>
      <name val="Times New Roman"/>
      <charset val="134"/>
    </font>
    <font>
      <b/>
      <sz val="12"/>
      <color indexed="8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2"/>
      <color indexed="20"/>
      <name val="楷体_GB2312"/>
      <charset val="134"/>
    </font>
    <font>
      <b/>
      <sz val="18"/>
      <color indexed="56"/>
      <name val="宋体"/>
      <charset val="134"/>
    </font>
    <font>
      <sz val="12"/>
      <color indexed="52"/>
      <name val="楷体_GB2312"/>
      <charset val="134"/>
    </font>
    <font>
      <sz val="10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0"/>
      <color indexed="20"/>
      <name val="宋体"/>
      <charset val="134"/>
    </font>
    <font>
      <sz val="12"/>
      <color indexed="62"/>
      <name val="楷体_GB2312"/>
      <charset val="134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2"/>
      <color indexed="9"/>
      <name val="Helv"/>
      <charset val="134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楷体_GB2312"/>
      <charset val="134"/>
    </font>
    <font>
      <sz val="10"/>
      <name val="Helv"/>
      <charset val="134"/>
    </font>
    <font>
      <sz val="10"/>
      <name val="Geneva"/>
      <charset val="134"/>
    </font>
    <font>
      <b/>
      <sz val="15"/>
      <color indexed="62"/>
      <name val="宋体"/>
      <charset val="134"/>
    </font>
    <font>
      <sz val="12"/>
      <name val="????"/>
      <charset val="134"/>
    </font>
    <font>
      <sz val="10"/>
      <name val="Courier"/>
      <charset val="134"/>
    </font>
    <font>
      <sz val="12"/>
      <color indexed="17"/>
      <name val="楷体_GB2312"/>
      <charset val="134"/>
    </font>
    <font>
      <sz val="12"/>
      <color indexed="10"/>
      <name val="楷体_GB2312"/>
      <charset val="134"/>
    </font>
    <font>
      <sz val="11"/>
      <color indexed="53"/>
      <name val="宋体"/>
      <charset val="134"/>
    </font>
    <font>
      <b/>
      <sz val="13"/>
      <color indexed="56"/>
      <name val="宋体"/>
      <charset val="134"/>
    </font>
    <font>
      <i/>
      <sz val="12"/>
      <color indexed="23"/>
      <name val="楷体_GB2312"/>
      <charset val="134"/>
    </font>
    <font>
      <b/>
      <sz val="12"/>
      <color indexed="63"/>
      <name val="楷体_GB2312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2"/>
      <color indexed="52"/>
      <name val="楷体_GB2312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13"/>
      <color indexed="56"/>
      <name val="楷体_GB2312"/>
      <charset val="134"/>
    </font>
    <font>
      <b/>
      <sz val="15"/>
      <color indexed="56"/>
      <name val="楷体_GB2312"/>
      <charset val="134"/>
    </font>
    <font>
      <b/>
      <sz val="13"/>
      <color indexed="62"/>
      <name val="宋体"/>
      <charset val="134"/>
    </font>
    <font>
      <sz val="12"/>
      <name val="Arial"/>
      <charset val="134"/>
    </font>
    <font>
      <b/>
      <sz val="10"/>
      <name val="Tms Rmn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sz val="12"/>
      <name val="바탕체"/>
      <charset val="134"/>
    </font>
    <font>
      <sz val="7"/>
      <name val="Small Fonts"/>
      <charset val="134"/>
    </font>
    <font>
      <sz val="10"/>
      <name val="楷体"/>
      <charset val="134"/>
    </font>
    <font>
      <sz val="12"/>
      <name val="官帕眉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3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17"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7" fillId="25" borderId="30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53" fillId="0" borderId="0">
      <alignment horizontal="center" wrapText="1"/>
      <protection locked="0"/>
    </xf>
    <xf numFmtId="0" fontId="6" fillId="0" borderId="0"/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2" fillId="13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8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52" fillId="0" borderId="0"/>
    <xf numFmtId="0" fontId="33" fillId="5" borderId="0" applyNumberFormat="0" applyBorder="0" applyAlignment="0" applyProtection="0"/>
    <xf numFmtId="0" fontId="6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31" borderId="34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26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0" borderId="39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48" fillId="26" borderId="31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9" fillId="0" borderId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79" fillId="0" borderId="0"/>
    <xf numFmtId="0" fontId="28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2" fillId="26" borderId="3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8" fillId="32" borderId="35" applyNumberFormat="0" applyAlignment="0" applyProtection="0">
      <alignment vertical="center"/>
    </xf>
    <xf numFmtId="0" fontId="6" fillId="0" borderId="0"/>
    <xf numFmtId="0" fontId="28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5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8" fillId="0" borderId="4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" fillId="0" borderId="0"/>
    <xf numFmtId="0" fontId="39" fillId="5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6" fillId="0" borderId="0"/>
    <xf numFmtId="0" fontId="59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59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5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9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6" fillId="0" borderId="0"/>
    <xf numFmtId="0" fontId="51" fillId="0" borderId="33" applyNumberFormat="0" applyFill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8" fillId="0" borderId="0"/>
    <xf numFmtId="0" fontId="49" fillId="0" borderId="32" applyNumberFormat="0" applyFill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0" fillId="0" borderId="42" applyNumberFormat="0" applyFill="0" applyAlignment="0" applyProtection="0">
      <alignment vertical="center"/>
    </xf>
    <xf numFmtId="0" fontId="32" fillId="9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88" fillId="0" borderId="0"/>
    <xf numFmtId="0" fontId="88" fillId="0" borderId="0"/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189" fontId="92" fillId="0" borderId="0"/>
    <xf numFmtId="0" fontId="49" fillId="0" borderId="32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2" fillId="0" borderId="0"/>
    <xf numFmtId="0" fontId="52" fillId="0" borderId="0">
      <protection locked="0"/>
    </xf>
    <xf numFmtId="4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65" fillId="0" borderId="0"/>
    <xf numFmtId="0" fontId="0" fillId="15" borderId="0" applyNumberFormat="0" applyBorder="0" applyAlignment="0" applyProtection="0">
      <alignment vertical="center"/>
    </xf>
    <xf numFmtId="0" fontId="91" fillId="0" borderId="0"/>
    <xf numFmtId="0" fontId="0" fillId="7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52" fillId="0" borderId="0"/>
    <xf numFmtId="0" fontId="28" fillId="29" borderId="0" applyNumberFormat="0" applyBorder="0" applyAlignment="0" applyProtection="0">
      <alignment vertical="center"/>
    </xf>
    <xf numFmtId="0" fontId="89" fillId="0" borderId="0"/>
    <xf numFmtId="0" fontId="0" fillId="8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89" fillId="0" borderId="0"/>
    <xf numFmtId="0" fontId="2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2" fillId="0" borderId="0"/>
    <xf numFmtId="0" fontId="28" fillId="4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52" fillId="0" borderId="0"/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5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6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7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18" fillId="64" borderId="0" applyNumberFormat="0" applyBorder="0" applyAlignment="0" applyProtection="0"/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63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1" fillId="13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1" fillId="13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0" borderId="0"/>
    <xf numFmtId="0" fontId="101" fillId="13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8" fillId="0" borderId="0">
      <protection locked="0"/>
    </xf>
    <xf numFmtId="0" fontId="101" fillId="13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2" fillId="12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2" fillId="2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46" fillId="24" borderId="2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32" fillId="28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109" fillId="24" borderId="29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2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6" fillId="66" borderId="0" applyNumberFormat="0" applyFont="0" applyBorder="0" applyAlignment="0" applyProtection="0"/>
    <xf numFmtId="0" fontId="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" fillId="12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50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37" fontId="112" fillId="0" borderId="0"/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113" fillId="0" borderId="10" applyNumberFormat="0" applyFill="0" applyProtection="0">
      <alignment horizontal="left"/>
    </xf>
    <xf numFmtId="0" fontId="0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83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27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106" fillId="0" borderId="44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9" fillId="0" borderId="0"/>
    <xf numFmtId="0" fontId="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0" fillId="8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194" fontId="65" fillId="0" borderId="0"/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7" fillId="20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28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28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28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79" fillId="0" borderId="0"/>
    <xf numFmtId="0" fontId="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" fillId="12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14" fontId="53" fillId="0" borderId="0">
      <alignment horizontal="center" wrapText="1"/>
      <protection locked="0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108" fillId="65" borderId="8">
      <protection locked="0"/>
    </xf>
    <xf numFmtId="0" fontId="3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5" fillId="29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115" fillId="0" borderId="0" applyNumberFormat="0" applyFill="0" applyBorder="0" applyAlignment="0" applyProtection="0">
      <alignment vertical="top"/>
    </xf>
    <xf numFmtId="0" fontId="35" fillId="29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35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54" fillId="12" borderId="2" applyNumberFormat="0" applyBorder="0" applyAlignment="0" applyProtection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2" fillId="4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1" fillId="4" borderId="36" applyNumberFormat="0" applyAlignment="0" applyProtection="0">
      <alignment vertical="center"/>
    </xf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" fillId="0" borderId="0"/>
    <xf numFmtId="0" fontId="28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113" fillId="0" borderId="10" applyNumberFormat="0" applyFill="0" applyProtection="0">
      <alignment horizont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6" fillId="0" borderId="0"/>
    <xf numFmtId="0" fontId="28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8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197" fontId="36" fillId="0" borderId="0"/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65" fillId="0" borderId="10" applyFill="0" applyProtection="0">
      <alignment horizontal="right"/>
    </xf>
    <xf numFmtId="0" fontId="28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17" fillId="0" borderId="0"/>
    <xf numFmtId="0" fontId="28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" fillId="12" borderId="26" applyNumberFormat="0" applyFon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2" fillId="20" borderId="0" applyNumberFormat="0" applyBorder="0" applyAlignment="0" applyProtection="0"/>
    <xf numFmtId="0" fontId="6" fillId="12" borderId="26" applyNumberFormat="0" applyFon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2" fillId="20" borderId="0" applyNumberFormat="0" applyBorder="0" applyAlignment="0" applyProtection="0"/>
    <xf numFmtId="0" fontId="6" fillId="12" borderId="26" applyNumberFormat="0" applyFon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2" fillId="20" borderId="0" applyNumberFormat="0" applyBorder="0" applyAlignment="0" applyProtection="0"/>
    <xf numFmtId="0" fontId="0" fillId="12" borderId="2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42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6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8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32" fillId="4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4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107" fillId="0" borderId="0" applyProtection="0"/>
    <xf numFmtId="0" fontId="32" fillId="4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2" fillId="4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4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9" borderId="0" applyNumberFormat="0" applyBorder="0" applyAlignment="0" applyProtection="0"/>
    <xf numFmtId="0" fontId="2" fillId="12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3" fillId="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2" fillId="13" borderId="0" applyNumberFormat="0" applyBorder="0" applyAlignment="0" applyProtection="0"/>
    <xf numFmtId="195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2" fillId="28" borderId="0" applyNumberFormat="0" applyBorder="0" applyAlignment="0" applyProtection="0"/>
    <xf numFmtId="0" fontId="36" fillId="0" borderId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/>
    <xf numFmtId="0" fontId="2" fillId="10" borderId="0" applyNumberFormat="0" applyBorder="0" applyAlignment="0" applyProtection="0"/>
    <xf numFmtId="0" fontId="71" fillId="13" borderId="25" applyNumberFormat="0" applyAlignment="0" applyProtection="0">
      <alignment vertical="center"/>
    </xf>
    <xf numFmtId="0" fontId="2" fillId="10" borderId="0" applyNumberFormat="0" applyBorder="0" applyAlignment="0" applyProtection="0"/>
    <xf numFmtId="0" fontId="71" fillId="13" borderId="25" applyNumberFormat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96" fillId="0" borderId="4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38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79" fillId="0" borderId="0"/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6" fillId="12" borderId="26" applyNumberFormat="0" applyFon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61" fillId="4" borderId="36" applyNumberFormat="0" applyAlignment="0" applyProtection="0">
      <alignment vertical="center"/>
    </xf>
    <xf numFmtId="0" fontId="6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198" fontId="115" fillId="0" borderId="0" applyFill="0" applyBorder="0" applyAlignment="0"/>
    <xf numFmtId="0" fontId="71" fillId="13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77" fontId="36" fillId="0" borderId="0"/>
    <xf numFmtId="0" fontId="50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34" fillId="11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49" fillId="0" borderId="32" applyNumberFormat="0" applyFill="0" applyAlignment="0" applyProtection="0">
      <alignment vertical="center"/>
    </xf>
    <xf numFmtId="192" fontId="6" fillId="0" borderId="0" applyFont="0" applyFill="0" applyBorder="0" applyAlignment="0" applyProtection="0"/>
    <xf numFmtId="196" fontId="36" fillId="0" borderId="0"/>
    <xf numFmtId="0" fontId="27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7" fillId="0" borderId="0" applyProtection="0"/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6" fillId="12" borderId="26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6" fillId="12" borderId="26" applyNumberFormat="0" applyFont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4" fillId="1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2" fillId="0" borderId="46" applyNumberFormat="0" applyAlignment="0" applyProtection="0">
      <alignment horizontal="left" vertical="center"/>
    </xf>
    <xf numFmtId="0" fontId="35" fillId="19" borderId="0" applyNumberFormat="0" applyBorder="0" applyAlignment="0" applyProtection="0">
      <alignment vertical="center"/>
    </xf>
    <xf numFmtId="0" fontId="102" fillId="0" borderId="48">
      <alignment horizontal="left" vertical="center"/>
    </xf>
    <xf numFmtId="0" fontId="6" fillId="12" borderId="26" applyNumberFormat="0" applyFon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61" fillId="4" borderId="36" applyNumberFormat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8" fillId="13" borderId="36" applyNumberFormat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8" fillId="13" borderId="36" applyNumberFormat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1" fillId="13" borderId="36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9" fillId="0" borderId="0" applyProtection="0"/>
    <xf numFmtId="0" fontId="27" fillId="8" borderId="0" applyNumberFormat="0" applyBorder="0" applyAlignment="0" applyProtection="0">
      <alignment vertical="center"/>
    </xf>
    <xf numFmtId="0" fontId="102" fillId="0" borderId="0" applyProtection="0"/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7" fontId="120" fillId="67" borderId="0"/>
    <xf numFmtId="9" fontId="6" fillId="0" borderId="0" applyFont="0" applyFill="0" applyBorder="0" applyAlignment="0" applyProtection="0"/>
    <xf numFmtId="0" fontId="69" fillId="0" borderId="28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187" fontId="77" fillId="47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184" fontId="6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3" fillId="5" borderId="0" applyNumberFormat="0" applyBorder="0" applyAlignment="0" applyProtection="0"/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104" fillId="0" borderId="43" applyNumberFormat="0" applyFill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120" fillId="0" borderId="0"/>
    <xf numFmtId="0" fontId="93" fillId="8" borderId="0" applyNumberFormat="0" applyBorder="0" applyAlignment="0" applyProtection="0">
      <alignment vertical="center"/>
    </xf>
    <xf numFmtId="0" fontId="88" fillId="0" borderId="0"/>
    <xf numFmtId="0" fontId="6" fillId="12" borderId="26" applyNumberFormat="0" applyFon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6" fillId="12" borderId="26" applyNumberFormat="0" applyFont="0" applyAlignment="0" applyProtection="0">
      <alignment vertical="center"/>
    </xf>
    <xf numFmtId="190" fontId="6" fillId="0" borderId="0" applyFont="0" applyFill="0" applyProtection="0"/>
    <xf numFmtId="0" fontId="6" fillId="0" borderId="0"/>
    <xf numFmtId="0" fontId="6" fillId="12" borderId="26" applyNumberFormat="0" applyFont="0" applyAlignment="0" applyProtection="0">
      <alignment vertical="center"/>
    </xf>
    <xf numFmtId="0" fontId="6" fillId="0" borderId="0"/>
    <xf numFmtId="0" fontId="6" fillId="12" borderId="26" applyNumberFormat="0" applyFont="0" applyAlignment="0" applyProtection="0">
      <alignment vertical="center"/>
    </xf>
    <xf numFmtId="0" fontId="6" fillId="0" borderId="0">
      <alignment vertical="center"/>
    </xf>
    <xf numFmtId="0" fontId="61" fillId="13" borderId="36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33" fillId="5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6" fillId="0" borderId="0">
      <alignment vertical="center"/>
    </xf>
    <xf numFmtId="0" fontId="121" fillId="0" borderId="13">
      <alignment horizontal="center"/>
    </xf>
    <xf numFmtId="0" fontId="29" fillId="8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32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08" fillId="65" borderId="8">
      <protection locked="0"/>
    </xf>
    <xf numFmtId="0" fontId="6" fillId="0" borderId="0"/>
    <xf numFmtId="0" fontId="108" fillId="65" borderId="8">
      <protection locked="0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7" fillId="0" borderId="45" applyProtection="0"/>
    <xf numFmtId="9" fontId="6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14" fillId="0" borderId="0"/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12" borderId="26" applyNumberFormat="0" applyFont="0" applyAlignment="0" applyProtection="0">
      <alignment vertical="center"/>
    </xf>
    <xf numFmtId="201" fontId="6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65" fillId="0" borderId="11" applyNumberFormat="0" applyFill="0" applyProtection="0">
      <alignment horizontal="right"/>
    </xf>
    <xf numFmtId="0" fontId="90" fillId="0" borderId="4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0" fillId="0" borderId="4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5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5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5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5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90" fillId="0" borderId="42" applyNumberFormat="0" applyFill="0" applyAlignment="0" applyProtection="0">
      <alignment vertical="center"/>
    </xf>
    <xf numFmtId="0" fontId="90" fillId="0" borderId="4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0" fillId="0" borderId="4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6" fillId="0" borderId="0">
      <alignment vertical="center"/>
    </xf>
    <xf numFmtId="0" fontId="51" fillId="0" borderId="3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106" fillId="0" borderId="44" applyNumberFormat="0" applyFill="0" applyAlignment="0" applyProtection="0">
      <alignment vertical="center"/>
    </xf>
    <xf numFmtId="0" fontId="106" fillId="0" borderId="44" applyNumberFormat="0" applyFill="0" applyAlignment="0" applyProtection="0">
      <alignment vertical="center"/>
    </xf>
    <xf numFmtId="0" fontId="104" fillId="0" borderId="43" applyNumberFormat="0" applyFill="0" applyAlignment="0" applyProtection="0">
      <alignment vertical="center"/>
    </xf>
    <xf numFmtId="0" fontId="104" fillId="0" borderId="43" applyNumberFormat="0" applyFill="0" applyAlignment="0" applyProtection="0">
      <alignment vertical="center"/>
    </xf>
    <xf numFmtId="0" fontId="104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106" fillId="0" borderId="44" applyNumberFormat="0" applyFill="0" applyAlignment="0" applyProtection="0">
      <alignment vertical="center"/>
    </xf>
    <xf numFmtId="0" fontId="106" fillId="0" borderId="4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96" fillId="0" borderId="43" applyNumberFormat="0" applyFill="0" applyAlignment="0" applyProtection="0">
      <alignment vertical="center"/>
    </xf>
    <xf numFmtId="0" fontId="106" fillId="0" borderId="4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6" fillId="0" borderId="0"/>
    <xf numFmtId="0" fontId="96" fillId="0" borderId="4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6" fillId="0" borderId="43" applyNumberFormat="0" applyFill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6" fillId="0" borderId="0"/>
    <xf numFmtId="0" fontId="49" fillId="0" borderId="32" applyNumberFormat="0" applyFill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75" fillId="0" borderId="4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18" fillId="0" borderId="11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" fillId="0" borderId="0"/>
    <xf numFmtId="0" fontId="34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11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6" fillId="0" borderId="0"/>
    <xf numFmtId="0" fontId="30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3" fillId="49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50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/>
    <xf numFmtId="0" fontId="27" fillId="8" borderId="0" applyNumberFormat="0" applyBorder="0" applyAlignment="0" applyProtection="0">
      <alignment vertical="center"/>
    </xf>
    <xf numFmtId="0" fontId="6" fillId="0" borderId="0"/>
    <xf numFmtId="0" fontId="26" fillId="6" borderId="25" applyNumberFormat="0" applyAlignment="0" applyProtection="0">
      <alignment vertical="center"/>
    </xf>
    <xf numFmtId="0" fontId="0" fillId="0" borderId="0">
      <alignment vertical="center"/>
    </xf>
    <xf numFmtId="0" fontId="26" fillId="6" borderId="25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6" borderId="25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6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6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6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6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4" fillId="10" borderId="0" applyNumberFormat="0" applyBorder="0" applyAlignment="0" applyProtection="0">
      <alignment vertical="center"/>
    </xf>
    <xf numFmtId="0" fontId="6" fillId="0" borderId="0"/>
    <xf numFmtId="0" fontId="44" fillId="10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4" fillId="10" borderId="0" applyNumberFormat="0" applyBorder="0" applyAlignment="0" applyProtection="0">
      <alignment vertical="center"/>
    </xf>
    <xf numFmtId="0" fontId="6" fillId="0" borderId="0"/>
    <xf numFmtId="0" fontId="44" fillId="10" borderId="0" applyNumberFormat="0" applyBorder="0" applyAlignment="0" applyProtection="0">
      <alignment vertical="center"/>
    </xf>
    <xf numFmtId="0" fontId="6" fillId="0" borderId="0"/>
    <xf numFmtId="0" fontId="4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3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6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29" fillId="10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2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43" fillId="0" borderId="28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43" fillId="0" borderId="28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43" fillId="0" borderId="28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43" fillId="0" borderId="28" applyNumberFormat="0" applyFill="0" applyAlignment="0" applyProtection="0">
      <alignment vertical="center"/>
    </xf>
    <xf numFmtId="0" fontId="50" fillId="8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40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100" fillId="4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71" fillId="13" borderId="25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109" fillId="24" borderId="29" applyNumberFormat="0" applyAlignment="0" applyProtection="0">
      <alignment vertical="center"/>
    </xf>
    <xf numFmtId="0" fontId="109" fillId="24" borderId="29" applyNumberFormat="0" applyAlignment="0" applyProtection="0">
      <alignment vertical="center"/>
    </xf>
    <xf numFmtId="0" fontId="109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191" fontId="9" fillId="0" borderId="2">
      <alignment vertical="center"/>
      <protection locked="0"/>
    </xf>
    <xf numFmtId="0" fontId="46" fillId="24" borderId="29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2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91" fontId="9" fillId="0" borderId="2">
      <alignment vertical="center"/>
      <protection locked="0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0" borderId="11" applyNumberFormat="0" applyFill="0" applyProtection="0">
      <alignment horizontal="left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61" fillId="4" borderId="36" applyNumberFormat="0" applyAlignment="0" applyProtection="0">
      <alignment vertical="center"/>
    </xf>
    <xf numFmtId="0" fontId="98" fillId="13" borderId="36" applyNumberFormat="0" applyAlignment="0" applyProtection="0">
      <alignment vertical="center"/>
    </xf>
    <xf numFmtId="0" fontId="98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4" borderId="36" applyNumberFormat="0" applyAlignment="0" applyProtection="0">
      <alignment vertical="center"/>
    </xf>
    <xf numFmtId="0" fontId="61" fillId="4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61" fillId="13" borderId="36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1" fontId="65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1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0" fontId="6" fillId="12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4" fontId="6" fillId="0" borderId="5" xfId="0" applyNumberFormat="1" applyFont="1" applyFill="1" applyBorder="1" applyAlignment="1">
      <alignment horizontal="center" vertical="center"/>
    </xf>
    <xf numFmtId="186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85" fontId="7" fillId="0" borderId="8" xfId="3026" applyNumberFormat="1" applyFont="1" applyFill="1" applyBorder="1" applyAlignment="1" applyProtection="1">
      <alignment horizontal="center" vertical="center" wrapText="1"/>
    </xf>
    <xf numFmtId="186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85" fontId="9" fillId="0" borderId="8" xfId="3026" applyNumberFormat="1" applyFont="1" applyFill="1" applyBorder="1" applyAlignment="1" applyProtection="1">
      <alignment horizontal="center" vertical="center" wrapText="1"/>
    </xf>
    <xf numFmtId="186" fontId="9" fillId="0" borderId="9" xfId="3026" applyNumberFormat="1" applyFont="1" applyFill="1" applyBorder="1" applyAlignment="1" applyProtection="1">
      <alignment horizontal="center" vertical="center" wrapText="1"/>
    </xf>
    <xf numFmtId="203" fontId="8" fillId="0" borderId="8" xfId="0" applyNumberFormat="1" applyFont="1" applyBorder="1" applyAlignment="1">
      <alignment horizontal="center" vertical="center"/>
    </xf>
    <xf numFmtId="186" fontId="8" fillId="0" borderId="8" xfId="0" applyNumberFormat="1" applyFont="1" applyBorder="1" applyAlignment="1">
      <alignment horizontal="center" vertical="center"/>
    </xf>
    <xf numFmtId="185" fontId="7" fillId="0" borderId="8" xfId="0" applyNumberFormat="1" applyFont="1" applyFill="1" applyBorder="1" applyAlignment="1">
      <alignment horizontal="center" vertical="center" wrapText="1"/>
    </xf>
    <xf numFmtId="186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86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85" fontId="7" fillId="0" borderId="11" xfId="0" applyNumberFormat="1" applyFont="1" applyFill="1" applyBorder="1" applyAlignment="1">
      <alignment horizontal="center" vertical="center" wrapText="1"/>
    </xf>
    <xf numFmtId="186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85" fontId="9" fillId="0" borderId="8" xfId="3026" applyNumberFormat="1" applyFont="1" applyFill="1" applyBorder="1" applyAlignment="1" applyProtection="1">
      <alignment horizontal="right" vertical="center" wrapText="1"/>
    </xf>
    <xf numFmtId="186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85" fontId="9" fillId="0" borderId="8" xfId="219" applyNumberFormat="1" applyFont="1" applyFill="1" applyBorder="1" applyAlignment="1">
      <alignment horizontal="right" vertical="center" wrapText="1"/>
    </xf>
    <xf numFmtId="186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5" applyNumberFormat="1" applyFont="1" applyFill="1" applyBorder="1" applyAlignment="1">
      <alignment horizontal="center" vertical="center"/>
    </xf>
    <xf numFmtId="205" fontId="0" fillId="0" borderId="8" xfId="0" applyNumberFormat="1" applyFont="1" applyBorder="1" applyAlignment="1">
      <alignment horizontal="center" vertical="center"/>
    </xf>
    <xf numFmtId="186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85" fontId="9" fillId="0" borderId="11" xfId="3026" applyNumberFormat="1" applyFont="1" applyFill="1" applyBorder="1" applyAlignment="1" applyProtection="1">
      <alignment horizontal="right" vertical="center" wrapText="1"/>
    </xf>
    <xf numFmtId="186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85" fontId="9" fillId="0" borderId="8" xfId="0" applyNumberFormat="1" applyFont="1" applyFill="1" applyBorder="1" applyAlignment="1">
      <alignment horizontal="right" vertical="center" wrapText="1"/>
    </xf>
    <xf numFmtId="186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5" fontId="4" fillId="0" borderId="8" xfId="0" applyNumberFormat="1" applyFont="1" applyBorder="1" applyAlignment="1">
      <alignment horizontal="center" vertical="center"/>
    </xf>
    <xf numFmtId="186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3" fontId="6" fillId="0" borderId="9" xfId="0" applyNumberFormat="1" applyFont="1" applyFill="1" applyBorder="1" applyAlignment="1">
      <alignment horizontal="center" vertical="center"/>
    </xf>
    <xf numFmtId="186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8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86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86" fontId="0" fillId="0" borderId="18" xfId="0" applyNumberFormat="1" applyBorder="1" applyAlignment="1">
      <alignment vertical="center"/>
    </xf>
    <xf numFmtId="203" fontId="0" fillId="0" borderId="0" xfId="0" applyNumberFormat="1">
      <alignment vertical="center"/>
    </xf>
    <xf numFmtId="0" fontId="0" fillId="0" borderId="0" xfId="0" applyFill="1">
      <alignment vertical="center"/>
    </xf>
    <xf numFmtId="203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3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3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3" fontId="0" fillId="0" borderId="7" xfId="0" applyNumberFormat="1" applyBorder="1">
      <alignment vertical="center"/>
    </xf>
    <xf numFmtId="20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3" fontId="0" fillId="0" borderId="17" xfId="0" applyNumberFormat="1" applyBorder="1">
      <alignment vertical="center"/>
    </xf>
    <xf numFmtId="206" fontId="0" fillId="0" borderId="18" xfId="0" applyNumberFormat="1" applyFont="1" applyFill="1" applyBorder="1" applyAlignment="1" applyProtection="1">
      <alignment vertical="center"/>
    </xf>
    <xf numFmtId="186" fontId="0" fillId="0" borderId="0" xfId="0" applyNumberFormat="1" applyFill="1">
      <alignment vertical="center"/>
    </xf>
    <xf numFmtId="203" fontId="3" fillId="0" borderId="5" xfId="0" applyNumberFormat="1" applyFont="1" applyBorder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203" fontId="3" fillId="0" borderId="8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13" fillId="0" borderId="9" xfId="0" applyNumberFormat="1" applyFont="1" applyBorder="1" applyAlignment="1">
      <alignment horizontal="center" vertical="center"/>
    </xf>
    <xf numFmtId="203" fontId="3" fillId="0" borderId="17" xfId="0" applyNumberFormat="1" applyFont="1" applyBorder="1" applyAlignment="1">
      <alignment horizontal="center" vertical="center"/>
    </xf>
    <xf numFmtId="186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85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85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3" fontId="0" fillId="0" borderId="5" xfId="0" applyNumberFormat="1" applyBorder="1" applyAlignment="1">
      <alignment horizontal="center" vertical="center"/>
    </xf>
    <xf numFmtId="186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186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3" fontId="0" fillId="0" borderId="8" xfId="0" applyNumberFormat="1" applyBorder="1" applyAlignment="1">
      <alignment horizontal="center" vertical="center"/>
    </xf>
    <xf numFmtId="186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3" fontId="0" fillId="0" borderId="11" xfId="0" applyNumberFormat="1" applyBorder="1" applyAlignment="1">
      <alignment horizontal="center" vertical="center"/>
    </xf>
    <xf numFmtId="186" fontId="2" fillId="0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86" fontId="0" fillId="0" borderId="0" xfId="0" applyNumberFormat="1">
      <alignment vertical="center"/>
    </xf>
    <xf numFmtId="0" fontId="15" fillId="0" borderId="0" xfId="0" applyFont="1" applyAlignment="1">
      <alignment horizontal="center" vertical="center"/>
    </xf>
    <xf numFmtId="186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86" fontId="16" fillId="0" borderId="2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86" fontId="5" fillId="0" borderId="21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6" fontId="13" fillId="0" borderId="8" xfId="0" applyNumberFormat="1" applyFont="1" applyBorder="1" applyAlignment="1">
      <alignment horizontal="center" vertical="center"/>
    </xf>
    <xf numFmtId="203" fontId="3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186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86" fontId="9" fillId="0" borderId="9" xfId="0" applyNumberFormat="1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186" fontId="17" fillId="0" borderId="18" xfId="0" applyNumberFormat="1" applyFont="1" applyBorder="1" applyAlignment="1">
      <alignment horizontal="right" vertical="center"/>
    </xf>
    <xf numFmtId="203" fontId="0" fillId="0" borderId="0" xfId="0" applyNumberFormat="1" applyFill="1">
      <alignment vertical="center"/>
    </xf>
    <xf numFmtId="0" fontId="15" fillId="0" borderId="0" xfId="0" applyFont="1" applyFill="1" applyAlignment="1">
      <alignment horizontal="center" vertical="center"/>
    </xf>
    <xf numFmtId="203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03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3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203" fontId="0" fillId="0" borderId="5" xfId="3654" applyNumberFormat="1" applyFont="1" applyFill="1" applyBorder="1" applyAlignment="1" applyProtection="1">
      <alignment horizontal="center" vertical="center"/>
    </xf>
    <xf numFmtId="203" fontId="0" fillId="0" borderId="8" xfId="0" applyNumberFormat="1" applyFill="1" applyBorder="1" applyAlignment="1">
      <alignment horizontal="center" vertical="center"/>
    </xf>
    <xf numFmtId="199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203" fontId="0" fillId="0" borderId="8" xfId="0" applyNumberFormat="1" applyFont="1" applyFill="1" applyBorder="1" applyAlignment="1" applyProtection="1">
      <alignment horizontal="center" vertical="center"/>
      <protection locked="0"/>
    </xf>
    <xf numFmtId="203" fontId="6" fillId="0" borderId="8" xfId="2239" applyNumberFormat="1" applyFill="1" applyBorder="1" applyAlignment="1">
      <alignment horizontal="center" vertical="center"/>
    </xf>
    <xf numFmtId="203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203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86" fontId="2" fillId="0" borderId="18" xfId="0" applyNumberFormat="1" applyFont="1" applyFill="1" applyBorder="1" applyAlignment="1">
      <alignment horizontal="center" vertical="center"/>
    </xf>
    <xf numFmtId="20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203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3" fontId="19" fillId="3" borderId="5" xfId="0" applyNumberFormat="1" applyFont="1" applyFill="1" applyBorder="1" applyAlignment="1">
      <alignment horizontal="center" vertical="center"/>
    </xf>
    <xf numFmtId="186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3" fontId="19" fillId="3" borderId="9" xfId="0" applyNumberFormat="1" applyFont="1" applyFill="1" applyBorder="1" applyAlignment="1">
      <alignment horizontal="center" vertical="center"/>
    </xf>
    <xf numFmtId="186" fontId="9" fillId="0" borderId="9" xfId="3143" applyNumberFormat="1" applyFont="1" applyBorder="1" applyAlignment="1" applyProtection="1">
      <alignment horizontal="center" vertical="center" wrapText="1"/>
    </xf>
    <xf numFmtId="0" fontId="20" fillId="3" borderId="0" xfId="0" applyFont="1" applyFill="1" applyBorder="1" applyAlignment="1">
      <alignment horizontal="right" vertical="center"/>
    </xf>
    <xf numFmtId="203" fontId="21" fillId="3" borderId="8" xfId="0" applyNumberFormat="1" applyFont="1" applyFill="1" applyBorder="1" applyAlignment="1">
      <alignment horizontal="center" vertical="center"/>
    </xf>
    <xf numFmtId="186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3" fontId="21" fillId="3" borderId="11" xfId="0" applyNumberFormat="1" applyFont="1" applyFill="1" applyBorder="1" applyAlignment="1">
      <alignment horizontal="center" vertical="center"/>
    </xf>
    <xf numFmtId="186" fontId="9" fillId="0" borderId="12" xfId="3143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203" fontId="3" fillId="0" borderId="8" xfId="2870" applyNumberFormat="1" applyFont="1" applyFill="1" applyBorder="1" applyAlignment="1">
      <alignment vertical="center"/>
    </xf>
    <xf numFmtId="186" fontId="3" fillId="0" borderId="9" xfId="2870" applyNumberFormat="1" applyFont="1" applyFill="1" applyBorder="1" applyAlignment="1">
      <alignment horizontal="center" vertical="center"/>
    </xf>
    <xf numFmtId="186" fontId="3" fillId="0" borderId="9" xfId="287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203" fontId="3" fillId="0" borderId="22" xfId="2870" applyNumberFormat="1" applyFont="1" applyFill="1" applyBorder="1" applyAlignment="1">
      <alignment vertical="center"/>
    </xf>
    <xf numFmtId="186" fontId="3" fillId="0" borderId="18" xfId="287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186" fontId="0" fillId="0" borderId="5" xfId="0" applyNumberFormat="1" applyFill="1" applyBorder="1" applyAlignment="1">
      <alignment horizontal="right" vertical="center"/>
    </xf>
    <xf numFmtId="186" fontId="0" fillId="0" borderId="6" xfId="0" applyNumberForma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207" fontId="2" fillId="0" borderId="8" xfId="0" applyNumberFormat="1" applyFont="1" applyFill="1" applyBorder="1" applyAlignment="1">
      <alignment horizontal="right" vertical="center"/>
    </xf>
    <xf numFmtId="186" fontId="0" fillId="0" borderId="8" xfId="0" applyNumberFormat="1" applyFill="1" applyBorder="1" applyAlignment="1">
      <alignment horizontal="right" vertical="center"/>
    </xf>
    <xf numFmtId="186" fontId="0" fillId="0" borderId="9" xfId="0" applyNumberFormat="1" applyFill="1" applyBorder="1" applyAlignment="1">
      <alignment horizontal="right" vertical="center"/>
    </xf>
    <xf numFmtId="186" fontId="2" fillId="0" borderId="9" xfId="0" applyNumberFormat="1" applyFont="1" applyFill="1" applyBorder="1" applyAlignment="1">
      <alignment horizontal="right" vertical="center"/>
    </xf>
    <xf numFmtId="207" fontId="0" fillId="0" borderId="8" xfId="0" applyNumberFormat="1" applyFill="1" applyBorder="1" applyAlignment="1">
      <alignment horizontal="right" vertical="center"/>
    </xf>
    <xf numFmtId="207" fontId="6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203" fontId="0" fillId="0" borderId="8" xfId="0" applyNumberFormat="1" applyFill="1" applyBorder="1" applyAlignment="1">
      <alignment horizontal="right" vertical="center"/>
    </xf>
    <xf numFmtId="0" fontId="11" fillId="0" borderId="17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203" fontId="0" fillId="0" borderId="22" xfId="0" applyNumberFormat="1" applyFill="1" applyBorder="1" applyAlignment="1">
      <alignment horizontal="right" vertical="center"/>
    </xf>
    <xf numFmtId="186" fontId="0" fillId="0" borderId="18" xfId="0" applyNumberForma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186" fontId="1" fillId="0" borderId="14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203" fontId="0" fillId="0" borderId="22" xfId="0" applyNumberFormat="1" applyBorder="1" applyAlignment="1">
      <alignment horizontal="center" vertical="center"/>
    </xf>
    <xf numFmtId="186" fontId="2" fillId="4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86" fontId="1" fillId="0" borderId="0" xfId="0" applyNumberFormat="1" applyFont="1" applyAlignment="1">
      <alignment horizontal="center" vertical="center"/>
    </xf>
    <xf numFmtId="186" fontId="11" fillId="0" borderId="0" xfId="0" applyNumberFormat="1" applyFont="1" applyBorder="1">
      <alignment vertical="center"/>
    </xf>
    <xf numFmtId="203" fontId="0" fillId="0" borderId="8" xfId="0" applyNumberFormat="1" applyBorder="1" applyAlignment="1">
      <alignment horizontal="right" vertical="center"/>
    </xf>
    <xf numFmtId="203" fontId="19" fillId="0" borderId="8" xfId="0" applyNumberFormat="1" applyFont="1" applyFill="1" applyBorder="1" applyAlignment="1">
      <alignment horizontal="right" vertical="center"/>
    </xf>
    <xf numFmtId="186" fontId="19" fillId="0" borderId="9" xfId="0" applyNumberFormat="1" applyFont="1" applyFill="1" applyBorder="1" applyAlignment="1">
      <alignment horizontal="center" vertical="center"/>
    </xf>
    <xf numFmtId="203" fontId="0" fillId="0" borderId="22" xfId="0" applyNumberFormat="1" applyBorder="1" applyAlignment="1">
      <alignment horizontal="right" vertical="center"/>
    </xf>
    <xf numFmtId="203" fontId="19" fillId="0" borderId="22" xfId="0" applyNumberFormat="1" applyFont="1" applyFill="1" applyBorder="1" applyAlignment="1">
      <alignment horizontal="right" vertical="center"/>
    </xf>
    <xf numFmtId="186" fontId="19" fillId="0" borderId="18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203" fontId="0" fillId="0" borderId="5" xfId="0" applyNumberFormat="1" applyBorder="1" applyAlignment="1">
      <alignment horizontal="right" vertical="center"/>
    </xf>
    <xf numFmtId="186" fontId="0" fillId="0" borderId="18" xfId="0" applyNumberFormat="1" applyBorder="1" applyAlignment="1">
      <alignment horizontal="center" vertical="center"/>
    </xf>
    <xf numFmtId="186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204" fontId="3" fillId="4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204" fontId="0" fillId="0" borderId="8" xfId="0" applyNumberFormat="1" applyBorder="1">
      <alignment vertical="center"/>
    </xf>
    <xf numFmtId="204" fontId="0" fillId="0" borderId="22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203" fontId="3" fillId="0" borderId="8" xfId="0" applyNumberFormat="1" applyFont="1" applyBorder="1">
      <alignment vertical="center"/>
    </xf>
    <xf numFmtId="186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203" fontId="3" fillId="0" borderId="11" xfId="0" applyNumberFormat="1" applyFont="1" applyBorder="1">
      <alignment vertical="center"/>
    </xf>
    <xf numFmtId="186" fontId="3" fillId="0" borderId="12" xfId="0" applyNumberFormat="1" applyFont="1" applyBorder="1">
      <alignment vertical="center"/>
    </xf>
    <xf numFmtId="0" fontId="0" fillId="0" borderId="23" xfId="0" applyBorder="1">
      <alignment vertical="center"/>
    </xf>
    <xf numFmtId="186" fontId="3" fillId="0" borderId="12" xfId="0" applyNumberFormat="1" applyFont="1" applyBorder="1" applyAlignment="1">
      <alignment horizontal="center" vertical="center"/>
    </xf>
    <xf numFmtId="186" fontId="3" fillId="0" borderId="21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4" fontId="13" fillId="0" borderId="8" xfId="3143" applyNumberFormat="1" applyFont="1" applyBorder="1" applyAlignment="1" applyProtection="1">
      <alignment horizontal="center" vertical="center" wrapText="1"/>
    </xf>
    <xf numFmtId="186" fontId="24" fillId="0" borderId="9" xfId="3143" applyNumberFormat="1" applyFont="1" applyBorder="1" applyAlignment="1" applyProtection="1">
      <alignment horizontal="center" vertical="center" wrapText="1"/>
    </xf>
    <xf numFmtId="186" fontId="10" fillId="0" borderId="9" xfId="0" applyNumberFormat="1" applyFont="1" applyBorder="1" applyAlignment="1">
      <alignment horizontal="center" vertical="center"/>
    </xf>
    <xf numFmtId="203" fontId="13" fillId="0" borderId="8" xfId="3143" applyNumberFormat="1" applyFont="1" applyBorder="1" applyAlignment="1" applyProtection="1">
      <alignment horizontal="center" vertical="center" wrapText="1"/>
    </xf>
    <xf numFmtId="203" fontId="3" fillId="0" borderId="8" xfId="2870" applyNumberFormat="1" applyFont="1" applyFill="1" applyBorder="1" applyAlignment="1">
      <alignment horizontal="center" vertical="center"/>
    </xf>
    <xf numFmtId="203" fontId="3" fillId="0" borderId="7" xfId="0" applyNumberFormat="1" applyFont="1" applyBorder="1" applyAlignment="1">
      <alignment horizontal="center" vertical="center"/>
    </xf>
    <xf numFmtId="199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86" fontId="3" fillId="0" borderId="9" xfId="0" applyNumberFormat="1" applyFont="1" applyFill="1" applyBorder="1" applyAlignment="1">
      <alignment horizontal="center" vertical="center"/>
    </xf>
    <xf numFmtId="186" fontId="10" fillId="0" borderId="9" xfId="0" applyNumberFormat="1" applyFont="1" applyFill="1" applyBorder="1" applyAlignment="1">
      <alignment horizontal="center" vertical="center"/>
    </xf>
    <xf numFmtId="203" fontId="13" fillId="0" borderId="8" xfId="0" applyNumberFormat="1" applyFont="1" applyFill="1" applyBorder="1" applyAlignment="1">
      <alignment horizontal="center" vertical="center" wrapText="1"/>
    </xf>
    <xf numFmtId="186" fontId="24" fillId="0" borderId="9" xfId="2969" applyNumberFormat="1" applyFont="1" applyFill="1" applyBorder="1" applyAlignment="1">
      <alignment horizontal="center" vertical="center" wrapText="1"/>
    </xf>
    <xf numFmtId="203" fontId="13" fillId="0" borderId="8" xfId="2239" applyNumberFormat="1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204" fontId="13" fillId="2" borderId="22" xfId="0" applyNumberFormat="1" applyFont="1" applyFill="1" applyBorder="1" applyAlignment="1">
      <alignment horizontal="center" vertical="center"/>
    </xf>
    <xf numFmtId="186" fontId="24" fillId="2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差_义务教育阶段教职工人数（教育厅提供最终） 6" xfId="504"/>
    <cellStyle name="差_奖励补助测算5.24冯铸 3" xfId="505"/>
    <cellStyle name="Bad 4" xfId="506"/>
    <cellStyle name="好_2007年检察院案件数 7" xfId="507"/>
    <cellStyle name="常规 11 5" xfId="508"/>
    <cellStyle name="好_~4190974 7" xfId="509"/>
    <cellStyle name="差_财政供养人员 5" xfId="510"/>
    <cellStyle name="20% - 强调文字颜色 1 2 3" xfId="511"/>
    <cellStyle name="60% - 强调文字颜色 5 10" xfId="512"/>
    <cellStyle name="好_奖励补助测算7.25" xfId="513"/>
    <cellStyle name="强调文字颜色 1 7 2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常规_202010108234673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警告文本 4" xfId="3447"/>
    <cellStyle name="好_汇总-县级财政报表附表 8" xfId="3448"/>
    <cellStyle name="警告文本 5" xfId="3449"/>
    <cellStyle name="好_汇总-县级财政报表附表 9" xfId="3450"/>
    <cellStyle name="警告文本 4 3" xfId="3451"/>
    <cellStyle name="好_基础数据分析" xfId="3452"/>
    <cellStyle name="好_基础数据分析 2" xfId="3453"/>
    <cellStyle name="后继超链接" xfId="3454"/>
    <cellStyle name="好_基础数据分析 3" xfId="3455"/>
    <cellStyle name="好_基础数据分析 4" xfId="3456"/>
    <cellStyle name="好_基础数据分析 5" xfId="3457"/>
    <cellStyle name="好_基础数据分析 6" xfId="3458"/>
    <cellStyle name="好_云南省2008年中小学教职工情况（教育厅提供20090101加工整理）" xfId="3459"/>
    <cellStyle name="好_基础数据分析 7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解释性文本 10" xfId="3496"/>
    <cellStyle name="好_教育厅提供义务教育及高中教师人数（2009年1月6日） 6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警告文本 5 2" xfId="3501"/>
    <cellStyle name="好_卫生部门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千位分隔 3 9" xfId="3516"/>
    <cellStyle name="好_县级基础数据" xfId="3517"/>
    <cellStyle name="计算 5" xfId="3518"/>
    <cellStyle name="好_业务工作量指标" xfId="3519"/>
    <cellStyle name="计算 5 2" xfId="3520"/>
    <cellStyle name="好_业务工作量指标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千位分隔 2 2 9" xfId="3559"/>
    <cellStyle name="汇总 10" xfId="3560"/>
    <cellStyle name="汇总 2 5" xfId="3561"/>
    <cellStyle name="汇总 2 6" xfId="3562"/>
    <cellStyle name="汇总 3 5" xfId="3563"/>
    <cellStyle name="汇总 3 6" xfId="3564"/>
    <cellStyle name="汇总 3 7" xfId="3565"/>
    <cellStyle name="适中 2" xfId="3566"/>
    <cellStyle name="汇总 3 8" xfId="3567"/>
    <cellStyle name="适中 3" xfId="3568"/>
    <cellStyle name="汇总 3 9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小数 2" xfId="3605"/>
    <cellStyle name="检查单元格 4" xfId="3606"/>
    <cellStyle name="检查单元格 4 2" xfId="3607"/>
    <cellStyle name="检查单元格 4 3" xfId="3608"/>
    <cellStyle name="检查单元格 4 4" xfId="3609"/>
    <cellStyle name="检查单元格 5 2" xfId="3610"/>
    <cellStyle name="小数 4" xfId="3611"/>
    <cellStyle name="检查单元格 6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强调文字颜色 4 10" xfId="3662"/>
    <cellStyle name="千位分隔 2 2 8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输出 4" xfId="3679"/>
    <cellStyle name="强调文字颜色 1 5 2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小数" xfId="3706"/>
    <cellStyle name="强调文字颜色 3 3 8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输入 10" xfId="3717"/>
    <cellStyle name="强调文字颜色 4 8" xfId="3718"/>
    <cellStyle name="强调文字颜色 4 9" xfId="3719"/>
    <cellStyle name="强调文字颜色 5 10" xfId="3720"/>
    <cellStyle name="强调文字颜色 5 2" xfId="3721"/>
    <cellStyle name="输出 6 2" xfId="3722"/>
    <cellStyle name="强调文字颜色 5 2 5" xfId="3723"/>
    <cellStyle name="强调文字颜色 5 2 6" xfId="3724"/>
    <cellStyle name="强调文字颜色 5 3" xfId="3725"/>
    <cellStyle name="强调文字颜色 5 3 2" xfId="3726"/>
    <cellStyle name="强调文字颜色 5 3 3" xfId="3727"/>
    <cellStyle name="输出 7 2" xfId="3728"/>
    <cellStyle name="强调文字颜色 5 3 5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12&#26376;&#20221;&#36152;&#26131;&#20840;&#24066;&#25351;&#26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065;&#38215;&#20135;&#20540;&#35745;&#31639;&#31243;&#242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03;&#26412;2021.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4265;&#27743;&#24066;CPI&#25351;&#25968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J4">
            <v>9.2</v>
          </cell>
        </row>
        <row r="6">
          <cell r="J6">
            <v>-23.8</v>
          </cell>
        </row>
        <row r="7">
          <cell r="J7">
            <v>-0.4</v>
          </cell>
        </row>
        <row r="8">
          <cell r="J8">
            <v>9662.9</v>
          </cell>
        </row>
        <row r="9">
          <cell r="J9">
            <v>-5.2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完整原始汇总"/>
      <sheetName val="计算原始分行业"/>
      <sheetName val="基础指标原始"/>
      <sheetName val="价格指数原始"/>
      <sheetName val="上年同期"/>
      <sheetName val="衔接系数"/>
      <sheetName val="换算系数原始"/>
      <sheetName val="年度比重"/>
    </sheetNames>
    <sheetDataSet>
      <sheetData sheetId="0">
        <row r="2">
          <cell r="C2">
            <v>5161572.47067491</v>
          </cell>
        </row>
        <row r="5">
          <cell r="C5">
            <v>937700.747353098</v>
          </cell>
        </row>
        <row r="11">
          <cell r="C11">
            <v>727513.26452392</v>
          </cell>
        </row>
        <row r="12">
          <cell r="C12">
            <v>490565.706713541</v>
          </cell>
        </row>
        <row r="15">
          <cell r="C15">
            <v>142489.448557924</v>
          </cell>
        </row>
        <row r="24">
          <cell r="C24">
            <v>68568.0713779134</v>
          </cell>
        </row>
        <row r="28">
          <cell r="C28">
            <v>197033.063111822</v>
          </cell>
        </row>
        <row r="33">
          <cell r="C33">
            <v>459925.121312727</v>
          </cell>
        </row>
        <row r="44">
          <cell r="C44">
            <v>1340718.82289148</v>
          </cell>
        </row>
        <row r="45">
          <cell r="C45">
            <v>1663934.50522428</v>
          </cell>
        </row>
        <row r="46">
          <cell r="C46">
            <v>2156919.14255915</v>
          </cell>
        </row>
        <row r="48">
          <cell r="C48">
            <v>277452.740406697</v>
          </cell>
        </row>
        <row r="49">
          <cell r="C49">
            <v>476400.218205674</v>
          </cell>
        </row>
        <row r="242">
          <cell r="C242">
            <v>7.05054074837921</v>
          </cell>
        </row>
        <row r="245">
          <cell r="C245">
            <v>3.94080639250095</v>
          </cell>
        </row>
        <row r="251">
          <cell r="C251">
            <v>5.25413095076482</v>
          </cell>
        </row>
        <row r="252">
          <cell r="C252">
            <v>10.8746661889469</v>
          </cell>
        </row>
        <row r="255">
          <cell r="C255">
            <v>24.9994498897766</v>
          </cell>
        </row>
        <row r="264">
          <cell r="C264">
            <v>10.8143246275593</v>
          </cell>
        </row>
        <row r="268">
          <cell r="C268">
            <v>4.01209868864431</v>
          </cell>
        </row>
        <row r="273">
          <cell r="C273">
            <v>2.35744509054854</v>
          </cell>
        </row>
        <row r="284">
          <cell r="C284">
            <v>8.5691254402085</v>
          </cell>
        </row>
        <row r="285">
          <cell r="C285">
            <v>4.47680645641732</v>
          </cell>
        </row>
        <row r="286">
          <cell r="C286">
            <v>8.1093333975393</v>
          </cell>
        </row>
        <row r="288">
          <cell r="C288">
            <v>4.99453714217046</v>
          </cell>
        </row>
        <row r="289">
          <cell r="C289">
            <v>9.83097724060893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单位序列"/>
      <sheetName val="2021全年预计产品产量"/>
      <sheetName val="2020产品产量"/>
      <sheetName val="2020-2021价格"/>
      <sheetName val="2021现价总产值"/>
      <sheetName val="2021可比价格总产值"/>
      <sheetName val="2020现价总产值"/>
      <sheetName val="结果表"/>
      <sheetName val="2020年农业产值"/>
      <sheetName val="2021林业全年预计产品产量"/>
      <sheetName val="2021林业全年预计价格产值"/>
      <sheetName val="2021林业可比价格产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2251239</v>
          </cell>
        </row>
        <row r="4">
          <cell r="C4">
            <v>1163263</v>
          </cell>
        </row>
        <row r="5">
          <cell r="C5">
            <v>72483</v>
          </cell>
        </row>
        <row r="6">
          <cell r="C6">
            <v>578820</v>
          </cell>
        </row>
        <row r="7">
          <cell r="C7">
            <v>332213</v>
          </cell>
        </row>
        <row r="8">
          <cell r="C8">
            <v>104460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  <sheetName val="Sheet1"/>
      <sheetName val="Sheet2"/>
    </sheetNames>
    <sheetDataSet>
      <sheetData sheetId="0"/>
      <sheetData sheetId="1"/>
      <sheetData sheetId="2"/>
      <sheetData sheetId="3">
        <row r="29">
          <cell r="E29">
            <v>820907</v>
          </cell>
        </row>
        <row r="29">
          <cell r="I29">
            <v>1.01481554401595</v>
          </cell>
          <cell r="J29">
            <v>97001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消费累计"/>
      <sheetName val="农资环比"/>
      <sheetName val="农资同比"/>
      <sheetName val="农资累计"/>
      <sheetName val="农资定基"/>
    </sheetNames>
    <sheetDataSet>
      <sheetData sheetId="0">
        <row r="11">
          <cell r="C11">
            <v>98.7436411</v>
          </cell>
          <cell r="D11">
            <v>95.01118823</v>
          </cell>
          <cell r="E11">
            <v>104.6993551</v>
          </cell>
          <cell r="F11">
            <v>94.71238255</v>
          </cell>
          <cell r="G11">
            <v>71.15076075</v>
          </cell>
          <cell r="H11">
            <v>100.18855767</v>
          </cell>
          <cell r="I11">
            <v>105.23672481</v>
          </cell>
          <cell r="J11">
            <v>99.60483626</v>
          </cell>
          <cell r="K11">
            <v>101.76940869</v>
          </cell>
          <cell r="L11">
            <v>100.31670412</v>
          </cell>
          <cell r="M11">
            <v>101.54222655</v>
          </cell>
          <cell r="N11">
            <v>104.72559658</v>
          </cell>
          <cell r="O11">
            <v>102.30545397</v>
          </cell>
          <cell r="P11">
            <v>95.13322227</v>
          </cell>
          <cell r="Q11">
            <v>100.99959453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J22" sqref="J22"/>
    </sheetView>
  </sheetViews>
  <sheetFormatPr defaultColWidth="9" defaultRowHeight="13.5"/>
  <sheetData>
    <row r="1" spans="1:10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6"/>
    </row>
    <row r="2" spans="1:10">
      <c r="A2" s="285"/>
      <c r="B2" s="285"/>
      <c r="C2" s="285"/>
      <c r="D2" s="285"/>
      <c r="E2" s="285"/>
      <c r="F2" s="285"/>
      <c r="G2" s="285"/>
      <c r="H2" s="285"/>
      <c r="I2" s="285"/>
      <c r="J2" s="286"/>
    </row>
    <row r="3" spans="1:10">
      <c r="A3" s="285"/>
      <c r="B3" s="285"/>
      <c r="C3" s="285"/>
      <c r="D3" s="285"/>
      <c r="E3" s="285"/>
      <c r="F3" s="285"/>
      <c r="G3" s="285"/>
      <c r="H3" s="285"/>
      <c r="I3" s="285"/>
      <c r="J3" s="286"/>
    </row>
    <row r="4" spans="1:10">
      <c r="A4" s="285"/>
      <c r="B4" s="285"/>
      <c r="C4" s="285"/>
      <c r="D4" s="285"/>
      <c r="E4" s="285"/>
      <c r="F4" s="285"/>
      <c r="G4" s="285"/>
      <c r="H4" s="285"/>
      <c r="I4" s="285"/>
      <c r="J4" s="286"/>
    </row>
    <row r="5" spans="1:10">
      <c r="A5" s="285"/>
      <c r="B5" s="285"/>
      <c r="C5" s="285"/>
      <c r="D5" s="285"/>
      <c r="E5" s="285"/>
      <c r="F5" s="285"/>
      <c r="G5" s="285"/>
      <c r="H5" s="285"/>
      <c r="I5" s="285"/>
      <c r="J5" s="286"/>
    </row>
    <row r="6" spans="1:10">
      <c r="A6" s="285"/>
      <c r="B6" s="285"/>
      <c r="C6" s="285"/>
      <c r="D6" s="285"/>
      <c r="E6" s="285"/>
      <c r="F6" s="285"/>
      <c r="G6" s="285"/>
      <c r="H6" s="285"/>
      <c r="I6" s="285"/>
      <c r="J6" s="286"/>
    </row>
    <row r="7" spans="1:10">
      <c r="A7" s="285"/>
      <c r="B7" s="285"/>
      <c r="C7" s="285"/>
      <c r="D7" s="285"/>
      <c r="E7" s="285"/>
      <c r="F7" s="285"/>
      <c r="G7" s="285"/>
      <c r="H7" s="285"/>
      <c r="I7" s="285"/>
      <c r="J7" s="286"/>
    </row>
    <row r="8" spans="1:10">
      <c r="A8" s="285"/>
      <c r="B8" s="285"/>
      <c r="C8" s="285"/>
      <c r="D8" s="285"/>
      <c r="E8" s="285"/>
      <c r="F8" s="285"/>
      <c r="G8" s="285"/>
      <c r="H8" s="285"/>
      <c r="I8" s="285"/>
      <c r="J8" s="286"/>
    </row>
    <row r="9" spans="1:10">
      <c r="A9" s="285"/>
      <c r="B9" s="285"/>
      <c r="C9" s="285"/>
      <c r="D9" s="285"/>
      <c r="E9" s="285"/>
      <c r="F9" s="285"/>
      <c r="G9" s="285"/>
      <c r="H9" s="285"/>
      <c r="I9" s="285"/>
      <c r="J9" s="286"/>
    </row>
    <row r="10" spans="1:10">
      <c r="A10" s="285"/>
      <c r="B10" s="285"/>
      <c r="C10" s="285"/>
      <c r="D10" s="285"/>
      <c r="E10" s="285"/>
      <c r="F10" s="285"/>
      <c r="G10" s="285"/>
      <c r="H10" s="285"/>
      <c r="I10" s="285"/>
      <c r="J10" s="286"/>
    </row>
    <row r="11" spans="1:10">
      <c r="A11" s="285"/>
      <c r="B11" s="285"/>
      <c r="C11" s="285"/>
      <c r="D11" s="285"/>
      <c r="E11" s="285"/>
      <c r="F11" s="285"/>
      <c r="G11" s="285"/>
      <c r="H11" s="285"/>
      <c r="I11" s="285"/>
      <c r="J11" s="286"/>
    </row>
    <row r="12" spans="1:10">
      <c r="A12" s="285"/>
      <c r="B12" s="285"/>
      <c r="C12" s="285"/>
      <c r="D12" s="285"/>
      <c r="E12" s="285"/>
      <c r="F12" s="285"/>
      <c r="G12" s="285"/>
      <c r="H12" s="285"/>
      <c r="I12" s="285"/>
      <c r="J12" s="286"/>
    </row>
    <row r="13" spans="1:10">
      <c r="A13" s="285"/>
      <c r="B13" s="285"/>
      <c r="C13" s="285"/>
      <c r="D13" s="285"/>
      <c r="E13" s="285"/>
      <c r="F13" s="285"/>
      <c r="G13" s="285"/>
      <c r="H13" s="285"/>
      <c r="I13" s="285"/>
      <c r="J13" s="286"/>
    </row>
    <row r="14" spans="1:10">
      <c r="A14" s="285"/>
      <c r="B14" s="285"/>
      <c r="C14" s="285"/>
      <c r="D14" s="285"/>
      <c r="E14" s="285"/>
      <c r="F14" s="285"/>
      <c r="G14" s="285"/>
      <c r="H14" s="285"/>
      <c r="I14" s="285"/>
      <c r="J14" s="286"/>
    </row>
    <row r="15" spans="1:10">
      <c r="A15" s="285"/>
      <c r="B15" s="285"/>
      <c r="C15" s="285"/>
      <c r="D15" s="285"/>
      <c r="E15" s="285"/>
      <c r="F15" s="285"/>
      <c r="G15" s="285"/>
      <c r="H15" s="285"/>
      <c r="I15" s="285"/>
      <c r="J15" s="286"/>
    </row>
    <row r="16" spans="1:10">
      <c r="A16" s="285"/>
      <c r="B16" s="285"/>
      <c r="C16" s="285"/>
      <c r="D16" s="285"/>
      <c r="E16" s="285"/>
      <c r="F16" s="285"/>
      <c r="G16" s="285"/>
      <c r="H16" s="285"/>
      <c r="I16" s="285"/>
      <c r="J16" s="286"/>
    </row>
    <row r="17" spans="1:10">
      <c r="A17" s="285"/>
      <c r="B17" s="285"/>
      <c r="C17" s="285"/>
      <c r="D17" s="285"/>
      <c r="E17" s="285"/>
      <c r="F17" s="285"/>
      <c r="G17" s="285"/>
      <c r="H17" s="285"/>
      <c r="I17" s="285"/>
      <c r="J17" s="286"/>
    </row>
    <row r="18" spans="1:10">
      <c r="A18" s="285"/>
      <c r="B18" s="285"/>
      <c r="C18" s="285"/>
      <c r="D18" s="285"/>
      <c r="E18" s="285"/>
      <c r="F18" s="285"/>
      <c r="G18" s="285"/>
      <c r="H18" s="285"/>
      <c r="I18" s="285"/>
      <c r="J18" s="286"/>
    </row>
    <row r="19" spans="1:10">
      <c r="A19" s="285"/>
      <c r="B19" s="285"/>
      <c r="C19" s="285"/>
      <c r="D19" s="285"/>
      <c r="E19" s="285"/>
      <c r="F19" s="285"/>
      <c r="G19" s="285"/>
      <c r="H19" s="285"/>
      <c r="I19" s="285"/>
      <c r="J19" s="286"/>
    </row>
    <row r="20" spans="1:10">
      <c r="A20" s="285"/>
      <c r="B20" s="285"/>
      <c r="C20" s="285"/>
      <c r="D20" s="285"/>
      <c r="E20" s="285"/>
      <c r="F20" s="285"/>
      <c r="G20" s="285"/>
      <c r="H20" s="285"/>
      <c r="I20" s="285"/>
      <c r="J20" s="286"/>
    </row>
    <row r="21" spans="1:10">
      <c r="A21" s="285"/>
      <c r="B21" s="285"/>
      <c r="C21" s="285"/>
      <c r="D21" s="285"/>
      <c r="E21" s="285"/>
      <c r="F21" s="285"/>
      <c r="G21" s="285"/>
      <c r="H21" s="285"/>
      <c r="I21" s="285"/>
      <c r="J21" s="286"/>
    </row>
    <row r="22" spans="1:10">
      <c r="A22" s="285"/>
      <c r="B22" s="285"/>
      <c r="C22" s="285"/>
      <c r="D22" s="285"/>
      <c r="E22" s="285"/>
      <c r="F22" s="285"/>
      <c r="G22" s="285"/>
      <c r="H22" s="285"/>
      <c r="I22" s="285"/>
      <c r="J22" s="286"/>
    </row>
    <row r="23" spans="1:10">
      <c r="A23" s="285"/>
      <c r="B23" s="285"/>
      <c r="C23" s="285"/>
      <c r="D23" s="285"/>
      <c r="E23" s="285"/>
      <c r="F23" s="285"/>
      <c r="G23" s="285"/>
      <c r="H23" s="285"/>
      <c r="I23" s="285"/>
      <c r="J23" s="286"/>
    </row>
    <row r="24" spans="1:10">
      <c r="A24" s="285"/>
      <c r="B24" s="285"/>
      <c r="C24" s="285"/>
      <c r="D24" s="285"/>
      <c r="E24" s="285"/>
      <c r="F24" s="285"/>
      <c r="G24" s="285"/>
      <c r="H24" s="285"/>
      <c r="I24" s="285"/>
      <c r="J24" s="286"/>
    </row>
    <row r="25" spans="1:10">
      <c r="A25" s="285"/>
      <c r="B25" s="285"/>
      <c r="C25" s="285"/>
      <c r="D25" s="285"/>
      <c r="E25" s="285"/>
      <c r="F25" s="285"/>
      <c r="G25" s="285"/>
      <c r="H25" s="285"/>
      <c r="I25" s="285"/>
      <c r="J25" s="286"/>
    </row>
    <row r="26" spans="1:10">
      <c r="A26" s="285"/>
      <c r="B26" s="285"/>
      <c r="C26" s="285"/>
      <c r="D26" s="285"/>
      <c r="E26" s="285"/>
      <c r="F26" s="285"/>
      <c r="G26" s="285"/>
      <c r="H26" s="285"/>
      <c r="I26" s="285"/>
      <c r="J26" s="286"/>
    </row>
    <row r="27" spans="1:10">
      <c r="A27" s="285"/>
      <c r="B27" s="285"/>
      <c r="C27" s="285"/>
      <c r="D27" s="285"/>
      <c r="E27" s="285"/>
      <c r="F27" s="285"/>
      <c r="G27" s="285"/>
      <c r="H27" s="285"/>
      <c r="I27" s="285"/>
      <c r="J27" s="286"/>
    </row>
    <row r="28" spans="1:10">
      <c r="A28" s="285"/>
      <c r="B28" s="285"/>
      <c r="C28" s="285"/>
      <c r="D28" s="285"/>
      <c r="E28" s="285"/>
      <c r="F28" s="285"/>
      <c r="G28" s="285"/>
      <c r="H28" s="285"/>
      <c r="I28" s="285"/>
      <c r="J28" s="286"/>
    </row>
    <row r="29" spans="1:10">
      <c r="A29" s="285"/>
      <c r="B29" s="285"/>
      <c r="C29" s="285"/>
      <c r="D29" s="285"/>
      <c r="E29" s="285"/>
      <c r="F29" s="285"/>
      <c r="G29" s="285"/>
      <c r="H29" s="285"/>
      <c r="I29" s="285"/>
      <c r="J29" s="286"/>
    </row>
    <row r="30" spans="1:10">
      <c r="A30" s="285"/>
      <c r="B30" s="285"/>
      <c r="C30" s="285"/>
      <c r="D30" s="285"/>
      <c r="E30" s="285"/>
      <c r="F30" s="285"/>
      <c r="G30" s="285"/>
      <c r="H30" s="285"/>
      <c r="I30" s="285"/>
      <c r="J30" s="286"/>
    </row>
    <row r="31" spans="1:10">
      <c r="A31" s="285"/>
      <c r="B31" s="285"/>
      <c r="C31" s="285"/>
      <c r="D31" s="285"/>
      <c r="E31" s="285"/>
      <c r="F31" s="285"/>
      <c r="G31" s="285"/>
      <c r="H31" s="285"/>
      <c r="I31" s="285"/>
      <c r="J31" s="286"/>
    </row>
    <row r="32" spans="1:10">
      <c r="A32" s="285"/>
      <c r="B32" s="285"/>
      <c r="C32" s="285"/>
      <c r="D32" s="285"/>
      <c r="E32" s="285"/>
      <c r="F32" s="285"/>
      <c r="G32" s="285"/>
      <c r="H32" s="285"/>
      <c r="I32" s="285"/>
      <c r="J32" s="286"/>
    </row>
    <row r="33" spans="1:9">
      <c r="A33" s="285"/>
      <c r="B33" s="285"/>
      <c r="C33" s="285"/>
      <c r="D33" s="285"/>
      <c r="E33" s="285"/>
      <c r="F33" s="285"/>
      <c r="G33" s="285"/>
      <c r="H33" s="285"/>
      <c r="I33" s="285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workbookViewId="0">
      <selection activeCell="I4" sqref="I4"/>
    </sheetView>
  </sheetViews>
  <sheetFormatPr defaultColWidth="9" defaultRowHeight="13.5" outlineLevelCol="6"/>
  <cols>
    <col min="1" max="1" width="36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110</v>
      </c>
      <c r="B1" s="1"/>
      <c r="C1" s="1"/>
      <c r="D1" s="1"/>
      <c r="E1" s="1"/>
    </row>
    <row r="2" ht="24" customHeight="1" spans="1:5">
      <c r="A2" s="198" t="s">
        <v>36</v>
      </c>
      <c r="B2" s="199" t="s">
        <v>14</v>
      </c>
      <c r="C2" s="199" t="s">
        <v>62</v>
      </c>
      <c r="D2" s="199" t="s">
        <v>37</v>
      </c>
      <c r="E2" s="7" t="s">
        <v>75</v>
      </c>
    </row>
    <row r="3" ht="27.75" customHeight="1" spans="1:5">
      <c r="A3" s="200" t="s">
        <v>111</v>
      </c>
      <c r="B3" s="183" t="s">
        <v>18</v>
      </c>
      <c r="C3" s="201">
        <v>267029</v>
      </c>
      <c r="D3" s="201">
        <v>3052247</v>
      </c>
      <c r="E3" s="202">
        <f>[1]Sheet1!$J$4</f>
        <v>9.2</v>
      </c>
    </row>
    <row r="4" ht="27.75" customHeight="1" spans="1:5">
      <c r="A4" s="145" t="s">
        <v>112</v>
      </c>
      <c r="B4" s="187" t="s">
        <v>18</v>
      </c>
      <c r="C4" s="201">
        <v>235</v>
      </c>
      <c r="D4" s="201">
        <v>2138</v>
      </c>
      <c r="E4" s="203">
        <f>[1]Sheet1!$J$6</f>
        <v>-23.8</v>
      </c>
    </row>
    <row r="5" ht="27" customHeight="1" spans="1:5">
      <c r="A5" s="145" t="s">
        <v>113</v>
      </c>
      <c r="B5" s="187" t="s">
        <v>18</v>
      </c>
      <c r="C5" s="201">
        <v>7630</v>
      </c>
      <c r="D5" s="201">
        <v>74119</v>
      </c>
      <c r="E5" s="203">
        <f>[1]Sheet1!$J$7</f>
        <v>-0.4</v>
      </c>
    </row>
    <row r="6" ht="25.5" customHeight="1" spans="1:5">
      <c r="A6" s="145" t="s">
        <v>114</v>
      </c>
      <c r="B6" s="187" t="s">
        <v>18</v>
      </c>
      <c r="C6" s="201">
        <v>146</v>
      </c>
      <c r="D6" s="201">
        <v>1472</v>
      </c>
      <c r="E6" s="202">
        <f>[1]Sheet1!$J$8</f>
        <v>9662.9</v>
      </c>
    </row>
    <row r="7" ht="25.5" customHeight="1" spans="1:5">
      <c r="A7" s="145" t="s">
        <v>115</v>
      </c>
      <c r="B7" s="187" t="s">
        <v>18</v>
      </c>
      <c r="C7" s="201">
        <v>848</v>
      </c>
      <c r="D7" s="201">
        <v>11159</v>
      </c>
      <c r="E7" s="203">
        <f>[1]Sheet1!$J$9</f>
        <v>-5.2</v>
      </c>
    </row>
    <row r="8" ht="25.5" customHeight="1" spans="1:5">
      <c r="A8" s="143" t="s">
        <v>116</v>
      </c>
      <c r="B8" s="187" t="s">
        <v>18</v>
      </c>
      <c r="C8" s="201"/>
      <c r="D8" s="201">
        <v>4032087</v>
      </c>
      <c r="E8" s="203">
        <v>15.3</v>
      </c>
    </row>
    <row r="9" ht="26.25" customHeight="1" spans="1:5">
      <c r="A9" s="145" t="s">
        <v>112</v>
      </c>
      <c r="B9" s="187" t="s">
        <v>18</v>
      </c>
      <c r="C9" s="201"/>
      <c r="D9" s="201">
        <v>970911</v>
      </c>
      <c r="E9" s="203">
        <v>4.1</v>
      </c>
    </row>
    <row r="10" ht="25.5" customHeight="1" spans="1:5">
      <c r="A10" s="145" t="s">
        <v>113</v>
      </c>
      <c r="B10" s="187" t="s">
        <v>18</v>
      </c>
      <c r="C10" s="201"/>
      <c r="D10" s="201">
        <v>3061176</v>
      </c>
      <c r="E10" s="203">
        <v>19.4</v>
      </c>
    </row>
    <row r="11" ht="29.25" customHeight="1" spans="1:7">
      <c r="A11" s="143" t="s">
        <v>117</v>
      </c>
      <c r="B11" s="187" t="s">
        <v>18</v>
      </c>
      <c r="C11" s="201"/>
      <c r="D11" s="201">
        <v>475488</v>
      </c>
      <c r="E11" s="203">
        <v>20.8</v>
      </c>
      <c r="G11" s="204"/>
    </row>
    <row r="12" ht="23.25" customHeight="1" spans="1:5">
      <c r="A12" s="145" t="s">
        <v>118</v>
      </c>
      <c r="B12" s="187" t="s">
        <v>18</v>
      </c>
      <c r="C12" s="201"/>
      <c r="D12" s="201">
        <v>15892</v>
      </c>
      <c r="E12" s="203">
        <v>24.5</v>
      </c>
    </row>
    <row r="13" ht="23.25" customHeight="1" spans="1:5">
      <c r="A13" s="205" t="s">
        <v>119</v>
      </c>
      <c r="B13" s="206" t="s">
        <v>18</v>
      </c>
      <c r="C13" s="207"/>
      <c r="D13" s="207">
        <v>459596</v>
      </c>
      <c r="E13" s="208">
        <v>20.7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G12" sqref="G12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120</v>
      </c>
      <c r="B1" s="1"/>
      <c r="C1" s="78"/>
      <c r="D1" s="1"/>
    </row>
    <row r="2" ht="27" customHeight="1" spans="1:4">
      <c r="A2" s="178" t="s">
        <v>36</v>
      </c>
      <c r="B2" s="179" t="s">
        <v>14</v>
      </c>
      <c r="C2" s="180" t="s">
        <v>37</v>
      </c>
      <c r="D2" s="181" t="s">
        <v>16</v>
      </c>
    </row>
    <row r="3" ht="30" customHeight="1" spans="1:4">
      <c r="A3" s="182" t="s">
        <v>121</v>
      </c>
      <c r="B3" s="183" t="s">
        <v>18</v>
      </c>
      <c r="C3" s="184">
        <v>1317796</v>
      </c>
      <c r="D3" s="185">
        <v>9</v>
      </c>
    </row>
    <row r="4" ht="23.25" customHeight="1" spans="1:4">
      <c r="A4" s="186" t="s">
        <v>122</v>
      </c>
      <c r="B4" s="187" t="s">
        <v>18</v>
      </c>
      <c r="C4" s="188">
        <v>781239</v>
      </c>
      <c r="D4" s="189">
        <v>-5.1</v>
      </c>
    </row>
    <row r="5" ht="24" customHeight="1" spans="1:6">
      <c r="A5" s="186" t="s">
        <v>123</v>
      </c>
      <c r="B5" s="187" t="s">
        <v>18</v>
      </c>
      <c r="C5" s="188">
        <v>536557</v>
      </c>
      <c r="D5" s="189">
        <v>39.3</v>
      </c>
      <c r="F5" s="190"/>
    </row>
    <row r="6" ht="24.75" customHeight="1" spans="1:4">
      <c r="A6" s="186" t="s">
        <v>124</v>
      </c>
      <c r="B6" s="187" t="s">
        <v>18</v>
      </c>
      <c r="C6" s="191">
        <v>51695</v>
      </c>
      <c r="D6" s="192">
        <v>39.7</v>
      </c>
    </row>
    <row r="7" ht="27" customHeight="1" spans="1:4">
      <c r="A7" s="186" t="s">
        <v>125</v>
      </c>
      <c r="B7" s="187" t="s">
        <v>18</v>
      </c>
      <c r="C7" s="191">
        <v>468731</v>
      </c>
      <c r="D7" s="192">
        <v>5.1</v>
      </c>
    </row>
    <row r="8" ht="27" customHeight="1" spans="1:4">
      <c r="A8" s="186" t="s">
        <v>126</v>
      </c>
      <c r="B8" s="187" t="s">
        <v>18</v>
      </c>
      <c r="C8" s="191">
        <v>797370</v>
      </c>
      <c r="D8" s="192">
        <v>9.9</v>
      </c>
    </row>
    <row r="9" ht="27" customHeight="1" spans="1:4">
      <c r="A9" s="193" t="s">
        <v>127</v>
      </c>
      <c r="B9" s="187" t="s">
        <v>18</v>
      </c>
      <c r="C9" s="114">
        <v>234700</v>
      </c>
      <c r="D9" s="192">
        <v>-50.4</v>
      </c>
    </row>
    <row r="10" ht="26.25" customHeight="1" spans="1:4">
      <c r="A10" s="193" t="s">
        <v>128</v>
      </c>
      <c r="B10" s="187" t="s">
        <v>129</v>
      </c>
      <c r="C10" s="114">
        <v>170950</v>
      </c>
      <c r="D10" s="192">
        <v>368.2</v>
      </c>
    </row>
    <row r="11" ht="27" customHeight="1" spans="1:4">
      <c r="A11" s="193" t="s">
        <v>130</v>
      </c>
      <c r="B11" s="187" t="s">
        <v>129</v>
      </c>
      <c r="C11" s="191">
        <v>466108</v>
      </c>
      <c r="D11" s="189">
        <v>-12.4</v>
      </c>
    </row>
    <row r="12" ht="27.75" customHeight="1" spans="1:4">
      <c r="A12" s="194" t="s">
        <v>131</v>
      </c>
      <c r="B12" s="195" t="s">
        <v>18</v>
      </c>
      <c r="C12" s="196">
        <v>333171</v>
      </c>
      <c r="D12" s="197">
        <v>-13.4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topLeftCell="A2" workbookViewId="0">
      <selection activeCell="E6" sqref="E6"/>
    </sheetView>
  </sheetViews>
  <sheetFormatPr defaultColWidth="9" defaultRowHeight="13.5" outlineLevelCol="4"/>
  <cols>
    <col min="1" max="1" width="30.875" style="77" customWidth="1"/>
    <col min="2" max="2" width="10.75" style="149" customWidth="1"/>
    <col min="3" max="4" width="9.375" style="77" customWidth="1"/>
    <col min="5" max="5" width="12.625" style="77" customWidth="1"/>
    <col min="6" max="6" width="13.75" style="77"/>
    <col min="7" max="16384" width="9" style="77"/>
  </cols>
  <sheetData>
    <row r="1" ht="44.25" customHeight="1" spans="1:4">
      <c r="A1" s="150" t="s">
        <v>132</v>
      </c>
      <c r="B1" s="151"/>
      <c r="C1" s="150"/>
      <c r="D1" s="150"/>
    </row>
    <row r="2" ht="21" customHeight="1" spans="1:4">
      <c r="A2" s="152"/>
      <c r="B2" s="153"/>
      <c r="D2" s="154" t="s">
        <v>35</v>
      </c>
    </row>
    <row r="3" ht="25.5" customHeight="1" spans="1:4">
      <c r="A3" s="155" t="s">
        <v>36</v>
      </c>
      <c r="B3" s="156" t="s">
        <v>62</v>
      </c>
      <c r="C3" s="157" t="s">
        <v>37</v>
      </c>
      <c r="D3" s="158" t="s">
        <v>133</v>
      </c>
    </row>
    <row r="4" ht="28.5" customHeight="1" spans="1:4">
      <c r="A4" s="159" t="s">
        <v>134</v>
      </c>
      <c r="B4" s="160">
        <v>32238</v>
      </c>
      <c r="C4" s="161">
        <v>329187.435447</v>
      </c>
      <c r="D4" s="162">
        <v>9.34266988600752</v>
      </c>
    </row>
    <row r="5" ht="27.75" customHeight="1" spans="1:4">
      <c r="A5" s="163" t="s">
        <v>135</v>
      </c>
      <c r="B5" s="164">
        <v>18132.214069</v>
      </c>
      <c r="C5" s="161">
        <v>175280.663117</v>
      </c>
      <c r="D5" s="162">
        <v>16.2</v>
      </c>
    </row>
    <row r="6" ht="27.75" customHeight="1" spans="1:5">
      <c r="A6" s="165" t="s">
        <v>136</v>
      </c>
      <c r="B6" s="164">
        <v>10751</v>
      </c>
      <c r="C6" s="166">
        <v>77074</v>
      </c>
      <c r="D6" s="162">
        <v>5.12432314470041</v>
      </c>
      <c r="E6" s="167"/>
    </row>
    <row r="7" ht="22.5" customHeight="1" spans="1:5">
      <c r="A7" s="163" t="s">
        <v>137</v>
      </c>
      <c r="B7" s="164">
        <v>3575</v>
      </c>
      <c r="C7" s="166">
        <v>26414</v>
      </c>
      <c r="D7" s="115">
        <v>-1.62383612662942</v>
      </c>
      <c r="E7" s="167"/>
    </row>
    <row r="8" ht="22.5" customHeight="1" spans="1:5">
      <c r="A8" s="168" t="s">
        <v>138</v>
      </c>
      <c r="B8" s="169">
        <v>229</v>
      </c>
      <c r="C8" s="166">
        <v>8715</v>
      </c>
      <c r="D8" s="115">
        <v>-8.03081468974251</v>
      </c>
      <c r="E8" s="167"/>
    </row>
    <row r="9" ht="24" customHeight="1" spans="1:5">
      <c r="A9" s="163" t="s">
        <v>139</v>
      </c>
      <c r="B9" s="164">
        <v>184</v>
      </c>
      <c r="C9" s="166">
        <v>1654</v>
      </c>
      <c r="D9" s="115">
        <v>-9.71615720524018</v>
      </c>
      <c r="E9" s="167"/>
    </row>
    <row r="10" ht="23.25" customHeight="1" spans="1:5">
      <c r="A10" s="163" t="s">
        <v>140</v>
      </c>
      <c r="B10" s="164">
        <v>7382</v>
      </c>
      <c r="C10" s="166">
        <v>98207</v>
      </c>
      <c r="D10" s="115">
        <v>26.568460666048</v>
      </c>
      <c r="E10" s="167"/>
    </row>
    <row r="11" ht="21.75" customHeight="1" spans="1:4">
      <c r="A11" s="159" t="s">
        <v>141</v>
      </c>
      <c r="B11" s="164">
        <f>[4]支出进度!$J$29</f>
        <v>97001</v>
      </c>
      <c r="C11" s="166">
        <f>[4]支出进度!$E$29</f>
        <v>820907</v>
      </c>
      <c r="D11" s="115">
        <f>[4]支出进度!$I$29</f>
        <v>1.01481554401595</v>
      </c>
    </row>
    <row r="12" ht="23.25" customHeight="1" spans="1:5">
      <c r="A12" s="159" t="s">
        <v>142</v>
      </c>
      <c r="B12" s="170">
        <v>4837238.53906</v>
      </c>
      <c r="C12" s="171"/>
      <c r="D12" s="115">
        <v>3.65232314029653</v>
      </c>
      <c r="E12" s="149"/>
    </row>
    <row r="13" ht="21" customHeight="1" spans="1:5">
      <c r="A13" s="163" t="s">
        <v>143</v>
      </c>
      <c r="B13" s="170">
        <v>4086122.669839</v>
      </c>
      <c r="C13" s="171"/>
      <c r="D13" s="115">
        <v>10.144245564135</v>
      </c>
      <c r="E13" s="149"/>
    </row>
    <row r="14" ht="18" customHeight="1" spans="1:5">
      <c r="A14" s="159" t="s">
        <v>144</v>
      </c>
      <c r="B14" s="170">
        <v>2964894.205127</v>
      </c>
      <c r="C14" s="166"/>
      <c r="D14" s="115">
        <v>24.331907123078</v>
      </c>
      <c r="E14" s="149"/>
    </row>
    <row r="15" ht="22.5" customHeight="1" spans="1:5">
      <c r="A15" s="163" t="s">
        <v>145</v>
      </c>
      <c r="B15" s="170">
        <v>282036.868425</v>
      </c>
      <c r="C15" s="166"/>
      <c r="D15" s="115">
        <v>-15.4727904643594</v>
      </c>
      <c r="E15" s="149"/>
    </row>
    <row r="16" ht="24" customHeight="1" spans="1:5">
      <c r="A16" s="172" t="s">
        <v>146</v>
      </c>
      <c r="B16" s="173">
        <v>2315724.921773</v>
      </c>
      <c r="C16" s="174"/>
      <c r="D16" s="175">
        <v>18.778209804521</v>
      </c>
      <c r="E16" s="149"/>
    </row>
    <row r="17" spans="2:4">
      <c r="B17" s="176"/>
      <c r="C17" s="177"/>
      <c r="D17" s="177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9"/>
  <sheetViews>
    <sheetView workbookViewId="0">
      <selection activeCell="D19" sqref="D19"/>
    </sheetView>
  </sheetViews>
  <sheetFormatPr defaultColWidth="9" defaultRowHeight="13.5" outlineLevelCol="1"/>
  <cols>
    <col min="1" max="1" width="32.625" customWidth="1"/>
    <col min="2" max="2" width="9.625" customWidth="1"/>
  </cols>
  <sheetData>
    <row r="1" ht="18.75" spans="1:2">
      <c r="A1" s="1" t="s">
        <v>147</v>
      </c>
      <c r="B1" s="1"/>
    </row>
    <row r="2" ht="21" spans="1:2">
      <c r="A2" s="65"/>
      <c r="B2" s="142" t="s">
        <v>148</v>
      </c>
    </row>
    <row r="3" ht="18.75" spans="1:2">
      <c r="A3" s="67" t="s">
        <v>36</v>
      </c>
      <c r="B3" s="69" t="s">
        <v>37</v>
      </c>
    </row>
    <row r="4" ht="18.75" spans="1:2">
      <c r="A4" s="143" t="s">
        <v>149</v>
      </c>
      <c r="B4" s="144">
        <f>[5]消费累计!$C$11</f>
        <v>98.7436411</v>
      </c>
    </row>
    <row r="5" ht="18.75" spans="1:2">
      <c r="A5" s="145" t="s">
        <v>150</v>
      </c>
      <c r="B5" s="146">
        <f>[5]消费累计!$D$11</f>
        <v>95.01118823</v>
      </c>
    </row>
    <row r="6" ht="18.75" spans="1:2">
      <c r="A6" s="145" t="s">
        <v>151</v>
      </c>
      <c r="B6" s="146">
        <f>[5]消费累计!$E$11</f>
        <v>104.6993551</v>
      </c>
    </row>
    <row r="7" ht="18.75" spans="1:2">
      <c r="A7" s="145" t="s">
        <v>152</v>
      </c>
      <c r="B7" s="146">
        <f>[5]消费累计!$F$11</f>
        <v>94.71238255</v>
      </c>
    </row>
    <row r="8" ht="18.75" spans="1:2">
      <c r="A8" s="145" t="s">
        <v>153</v>
      </c>
      <c r="B8" s="146">
        <f>[5]消费累计!$G$11</f>
        <v>71.15076075</v>
      </c>
    </row>
    <row r="9" ht="18.75" spans="1:2">
      <c r="A9" s="145" t="s">
        <v>154</v>
      </c>
      <c r="B9" s="146">
        <f>[5]消费累计!$H$11</f>
        <v>100.18855767</v>
      </c>
    </row>
    <row r="10" ht="18.75" spans="1:2">
      <c r="A10" s="145" t="s">
        <v>155</v>
      </c>
      <c r="B10" s="146">
        <f>[5]消费累计!$I$11</f>
        <v>105.23672481</v>
      </c>
    </row>
    <row r="11" ht="18.75" spans="1:2">
      <c r="A11" s="145" t="s">
        <v>156</v>
      </c>
      <c r="B11" s="146">
        <f>[5]消费累计!$J$11</f>
        <v>99.60483626</v>
      </c>
    </row>
    <row r="12" ht="18.75" spans="1:2">
      <c r="A12" s="145" t="s">
        <v>157</v>
      </c>
      <c r="B12" s="146">
        <f>[5]消费累计!$K$11</f>
        <v>101.76940869</v>
      </c>
    </row>
    <row r="13" ht="18.75" spans="1:2">
      <c r="A13" s="145" t="s">
        <v>158</v>
      </c>
      <c r="B13" s="146">
        <f>[5]消费累计!$L$11</f>
        <v>100.31670412</v>
      </c>
    </row>
    <row r="14" ht="18.75" spans="1:2">
      <c r="A14" s="145" t="s">
        <v>159</v>
      </c>
      <c r="B14" s="146">
        <f>[5]消费累计!$M$11</f>
        <v>101.54222655</v>
      </c>
    </row>
    <row r="15" ht="18.75" spans="1:2">
      <c r="A15" s="145" t="s">
        <v>160</v>
      </c>
      <c r="B15" s="146">
        <f>[5]消费累计!$N$11</f>
        <v>104.72559658</v>
      </c>
    </row>
    <row r="16" ht="18.75" spans="1:2">
      <c r="A16" s="145" t="s">
        <v>161</v>
      </c>
      <c r="B16" s="146">
        <f>[5]消费累计!$O$11</f>
        <v>102.30545397</v>
      </c>
    </row>
    <row r="17" ht="18.75" spans="1:2">
      <c r="A17" s="145" t="s">
        <v>162</v>
      </c>
      <c r="B17" s="146">
        <f>[5]消费累计!$P$11</f>
        <v>95.13322227</v>
      </c>
    </row>
    <row r="18" ht="18.75" spans="1:2">
      <c r="A18" s="145" t="s">
        <v>163</v>
      </c>
      <c r="B18" s="146">
        <f>[5]消费累计!$Q$11</f>
        <v>100.99959453</v>
      </c>
    </row>
    <row r="19" ht="19.5" spans="1:2">
      <c r="A19" s="147" t="s">
        <v>164</v>
      </c>
      <c r="B19" s="148">
        <v>99.8</v>
      </c>
    </row>
  </sheetData>
  <mergeCells count="1">
    <mergeCell ref="A1:B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27"/>
  <sheetViews>
    <sheetView workbookViewId="0">
      <selection activeCell="L3" sqref="L3"/>
    </sheetView>
  </sheetViews>
  <sheetFormatPr defaultColWidth="9" defaultRowHeight="13.5"/>
  <cols>
    <col min="1" max="1" width="10.375" customWidth="1"/>
    <col min="2" max="2" width="8.5" customWidth="1"/>
    <col min="3" max="3" width="7.25" customWidth="1"/>
    <col min="4" max="4" width="8.125" customWidth="1"/>
    <col min="5" max="5" width="6" style="121" customWidth="1"/>
    <col min="6" max="6" width="8.5" customWidth="1"/>
    <col min="7" max="7" width="6.875" style="121" customWidth="1"/>
    <col min="8" max="8" width="7.75" customWidth="1"/>
    <col min="9" max="9" width="8.25" style="121" customWidth="1"/>
  </cols>
  <sheetData>
    <row r="1" ht="23.25" customHeight="1" spans="1:9">
      <c r="A1" s="122" t="s">
        <v>165</v>
      </c>
      <c r="B1" s="122"/>
      <c r="C1" s="122"/>
      <c r="D1" s="122"/>
      <c r="E1" s="123"/>
      <c r="F1" s="122"/>
      <c r="G1" s="123"/>
      <c r="H1" s="122"/>
      <c r="I1" s="123"/>
    </row>
    <row r="2" ht="19.5" spans="1:9">
      <c r="A2" s="65"/>
      <c r="B2" s="65"/>
      <c r="H2" s="124" t="s">
        <v>35</v>
      </c>
      <c r="I2" s="140"/>
    </row>
    <row r="3" ht="25.5" customHeight="1" spans="1:9">
      <c r="A3" s="125" t="s">
        <v>166</v>
      </c>
      <c r="B3" s="126" t="s">
        <v>38</v>
      </c>
      <c r="C3" s="127"/>
      <c r="D3" s="126" t="s">
        <v>167</v>
      </c>
      <c r="E3" s="128"/>
      <c r="F3" s="126" t="s">
        <v>168</v>
      </c>
      <c r="G3" s="128"/>
      <c r="H3" s="126" t="s">
        <v>169</v>
      </c>
      <c r="I3" s="128"/>
    </row>
    <row r="4" ht="25.5" customHeight="1" spans="1:9">
      <c r="A4" s="129"/>
      <c r="B4" s="130" t="s">
        <v>15</v>
      </c>
      <c r="C4" s="131" t="s">
        <v>16</v>
      </c>
      <c r="D4" s="130" t="s">
        <v>15</v>
      </c>
      <c r="E4" s="132" t="s">
        <v>16</v>
      </c>
      <c r="F4" s="130" t="s">
        <v>15</v>
      </c>
      <c r="G4" s="132" t="s">
        <v>16</v>
      </c>
      <c r="H4" s="130" t="s">
        <v>15</v>
      </c>
      <c r="I4" s="132" t="s">
        <v>16</v>
      </c>
    </row>
    <row r="5" ht="18.75" spans="1:9">
      <c r="A5" s="70" t="s">
        <v>170</v>
      </c>
      <c r="B5" s="94">
        <v>5161572</v>
      </c>
      <c r="C5" s="133">
        <v>7.1</v>
      </c>
      <c r="D5" s="134">
        <v>1340719</v>
      </c>
      <c r="E5" s="133">
        <v>8.6</v>
      </c>
      <c r="F5" s="134">
        <v>1663934</v>
      </c>
      <c r="G5" s="133">
        <v>4.5</v>
      </c>
      <c r="H5" s="134">
        <v>2156919</v>
      </c>
      <c r="I5" s="96">
        <v>8.1</v>
      </c>
    </row>
    <row r="6" ht="18.75" spans="1:9">
      <c r="A6" s="70" t="s">
        <v>171</v>
      </c>
      <c r="B6" s="94">
        <v>710932</v>
      </c>
      <c r="C6" s="133">
        <v>5.08</v>
      </c>
      <c r="D6" s="134">
        <v>0</v>
      </c>
      <c r="E6" s="133">
        <v>0</v>
      </c>
      <c r="F6" s="134">
        <v>190002</v>
      </c>
      <c r="G6" s="133">
        <v>-0.7</v>
      </c>
      <c r="H6" s="134">
        <v>520930</v>
      </c>
      <c r="I6" s="96">
        <v>7.42</v>
      </c>
    </row>
    <row r="7" ht="18.75" spans="1:9">
      <c r="A7" s="70" t="s">
        <v>172</v>
      </c>
      <c r="B7" s="94">
        <v>120744</v>
      </c>
      <c r="C7" s="133">
        <v>5.78</v>
      </c>
      <c r="D7" s="134">
        <v>13892</v>
      </c>
      <c r="E7" s="133">
        <v>5.4</v>
      </c>
      <c r="F7" s="134">
        <v>63299</v>
      </c>
      <c r="G7" s="133">
        <v>3.1</v>
      </c>
      <c r="H7" s="134">
        <v>43553</v>
      </c>
      <c r="I7" s="96">
        <v>9.9</v>
      </c>
    </row>
    <row r="8" ht="18.75" spans="1:9">
      <c r="A8" s="70" t="s">
        <v>173</v>
      </c>
      <c r="B8" s="94">
        <v>152837</v>
      </c>
      <c r="C8" s="133">
        <v>4.14</v>
      </c>
      <c r="D8" s="134">
        <v>4682</v>
      </c>
      <c r="E8" s="133">
        <v>-3.8</v>
      </c>
      <c r="F8" s="134">
        <v>48440</v>
      </c>
      <c r="G8" s="133">
        <v>-4.2</v>
      </c>
      <c r="H8" s="134">
        <v>99715</v>
      </c>
      <c r="I8" s="96">
        <v>9.2</v>
      </c>
    </row>
    <row r="9" ht="18.75" spans="1:9">
      <c r="A9" s="70" t="s">
        <v>174</v>
      </c>
      <c r="B9" s="94">
        <v>213219</v>
      </c>
      <c r="C9" s="133">
        <v>6.93</v>
      </c>
      <c r="D9" s="134">
        <v>79910</v>
      </c>
      <c r="E9" s="133">
        <v>0.7</v>
      </c>
      <c r="F9" s="134">
        <v>40713</v>
      </c>
      <c r="G9" s="133">
        <v>15</v>
      </c>
      <c r="H9" s="134">
        <v>92596</v>
      </c>
      <c r="I9" s="96">
        <v>9.59</v>
      </c>
    </row>
    <row r="10" ht="18.75" spans="1:9">
      <c r="A10" s="70" t="s">
        <v>175</v>
      </c>
      <c r="B10" s="94">
        <v>160424</v>
      </c>
      <c r="C10" s="133">
        <v>6.22</v>
      </c>
      <c r="D10" s="134">
        <v>46758</v>
      </c>
      <c r="E10" s="133">
        <v>8.8</v>
      </c>
      <c r="F10" s="134">
        <v>59895</v>
      </c>
      <c r="G10" s="133">
        <v>1.8</v>
      </c>
      <c r="H10" s="134">
        <v>53771</v>
      </c>
      <c r="I10" s="96">
        <v>9.18</v>
      </c>
    </row>
    <row r="11" ht="18.75" spans="1:9">
      <c r="A11" s="70" t="s">
        <v>176</v>
      </c>
      <c r="B11" s="94">
        <v>384405</v>
      </c>
      <c r="C11" s="133">
        <v>3.96</v>
      </c>
      <c r="D11" s="134">
        <v>46867</v>
      </c>
      <c r="E11" s="133">
        <v>2.1</v>
      </c>
      <c r="F11" s="134">
        <v>263957</v>
      </c>
      <c r="G11" s="133">
        <v>3</v>
      </c>
      <c r="H11" s="134">
        <v>73581</v>
      </c>
      <c r="I11" s="96">
        <v>8.89</v>
      </c>
    </row>
    <row r="12" ht="18.75" spans="1:9">
      <c r="A12" s="70" t="s">
        <v>177</v>
      </c>
      <c r="B12" s="94">
        <v>202595</v>
      </c>
      <c r="C12" s="133">
        <v>8.24</v>
      </c>
      <c r="D12" s="134">
        <v>65466</v>
      </c>
      <c r="E12" s="133">
        <v>15.1</v>
      </c>
      <c r="F12" s="134">
        <v>49816</v>
      </c>
      <c r="G12" s="133">
        <v>1.4</v>
      </c>
      <c r="H12" s="134">
        <v>87313</v>
      </c>
      <c r="I12" s="96">
        <v>7.27</v>
      </c>
    </row>
    <row r="13" ht="18.75" spans="1:9">
      <c r="A13" s="70" t="s">
        <v>178</v>
      </c>
      <c r="B13" s="94">
        <v>96656</v>
      </c>
      <c r="C13" s="133">
        <v>9.43</v>
      </c>
      <c r="D13" s="134">
        <v>35505</v>
      </c>
      <c r="E13" s="133">
        <v>14.6</v>
      </c>
      <c r="F13" s="134">
        <v>10732</v>
      </c>
      <c r="G13" s="133">
        <v>1.3</v>
      </c>
      <c r="H13" s="134">
        <v>50419</v>
      </c>
      <c r="I13" s="96">
        <v>7.43</v>
      </c>
    </row>
    <row r="14" ht="18.75" spans="1:9">
      <c r="A14" s="70" t="s">
        <v>179</v>
      </c>
      <c r="B14" s="94">
        <v>348004</v>
      </c>
      <c r="C14" s="133">
        <v>5.81</v>
      </c>
      <c r="D14" s="134">
        <v>148497</v>
      </c>
      <c r="E14" s="133">
        <v>4</v>
      </c>
      <c r="F14" s="134">
        <v>101624</v>
      </c>
      <c r="G14" s="133">
        <v>4.2</v>
      </c>
      <c r="H14" s="134">
        <v>97883</v>
      </c>
      <c r="I14" s="96">
        <v>11.21</v>
      </c>
    </row>
    <row r="15" ht="18.75" spans="1:9">
      <c r="A15" s="70" t="s">
        <v>180</v>
      </c>
      <c r="B15" s="94">
        <v>376175</v>
      </c>
      <c r="C15" s="133">
        <v>6.51</v>
      </c>
      <c r="D15" s="134">
        <v>102796</v>
      </c>
      <c r="E15" s="133">
        <v>1</v>
      </c>
      <c r="F15" s="134">
        <v>220040</v>
      </c>
      <c r="G15" s="133">
        <v>8.9</v>
      </c>
      <c r="H15" s="134">
        <v>53339</v>
      </c>
      <c r="I15" s="96">
        <v>8.69</v>
      </c>
    </row>
    <row r="16" ht="18.75" spans="1:9">
      <c r="A16" s="70" t="s">
        <v>181</v>
      </c>
      <c r="B16" s="94">
        <v>744568</v>
      </c>
      <c r="C16" s="133">
        <v>7.68</v>
      </c>
      <c r="D16" s="134">
        <v>63068</v>
      </c>
      <c r="E16" s="133">
        <v>10.2</v>
      </c>
      <c r="F16" s="134">
        <v>443889</v>
      </c>
      <c r="G16" s="133">
        <v>1.9</v>
      </c>
      <c r="H16" s="134">
        <v>237611</v>
      </c>
      <c r="I16" s="96">
        <v>14.97</v>
      </c>
    </row>
    <row r="17" ht="18.75" spans="1:9">
      <c r="A17" s="70" t="s">
        <v>182</v>
      </c>
      <c r="B17" s="94">
        <v>243614</v>
      </c>
      <c r="C17" s="133">
        <v>4.76</v>
      </c>
      <c r="D17" s="134">
        <v>99614</v>
      </c>
      <c r="E17" s="133">
        <v>5.7</v>
      </c>
      <c r="F17" s="134">
        <v>65418</v>
      </c>
      <c r="G17" s="133">
        <v>-2</v>
      </c>
      <c r="H17" s="134">
        <v>78582</v>
      </c>
      <c r="I17" s="96">
        <v>9.55</v>
      </c>
    </row>
    <row r="18" ht="18.75" spans="1:9">
      <c r="A18" s="70" t="s">
        <v>183</v>
      </c>
      <c r="B18" s="94">
        <v>396121</v>
      </c>
      <c r="C18" s="133">
        <v>8.22</v>
      </c>
      <c r="D18" s="134">
        <v>96997</v>
      </c>
      <c r="E18" s="133">
        <v>11.9</v>
      </c>
      <c r="F18" s="134">
        <v>86926</v>
      </c>
      <c r="G18" s="133">
        <v>6.3</v>
      </c>
      <c r="H18" s="134">
        <v>212198</v>
      </c>
      <c r="I18" s="96">
        <v>7.48</v>
      </c>
    </row>
    <row r="19" ht="18.75" spans="1:9">
      <c r="A19" s="70" t="s">
        <v>184</v>
      </c>
      <c r="B19" s="94">
        <v>153126</v>
      </c>
      <c r="C19" s="133">
        <v>2.79</v>
      </c>
      <c r="D19" s="134">
        <v>91046</v>
      </c>
      <c r="E19" s="135">
        <v>1.9</v>
      </c>
      <c r="F19" s="134">
        <v>27064</v>
      </c>
      <c r="G19" s="133">
        <v>-1</v>
      </c>
      <c r="H19" s="134">
        <v>35016</v>
      </c>
      <c r="I19" s="96">
        <v>9.11</v>
      </c>
    </row>
    <row r="20" ht="18.75" spans="1:9">
      <c r="A20" s="70" t="s">
        <v>185</v>
      </c>
      <c r="B20" s="94">
        <v>127836</v>
      </c>
      <c r="C20" s="133">
        <v>8.15</v>
      </c>
      <c r="D20" s="134">
        <v>65168</v>
      </c>
      <c r="E20" s="133">
        <v>11.8</v>
      </c>
      <c r="F20" s="134">
        <v>29368</v>
      </c>
      <c r="G20" s="133">
        <v>1.8</v>
      </c>
      <c r="H20" s="134">
        <v>33300</v>
      </c>
      <c r="I20" s="96">
        <v>9.43</v>
      </c>
    </row>
    <row r="21" ht="18.75" spans="1:9">
      <c r="A21" s="70" t="s">
        <v>186</v>
      </c>
      <c r="B21" s="94">
        <v>537256</v>
      </c>
      <c r="C21" s="133">
        <v>6.67</v>
      </c>
      <c r="D21" s="134">
        <v>75722</v>
      </c>
      <c r="E21" s="133">
        <v>14.7</v>
      </c>
      <c r="F21" s="134">
        <v>274716</v>
      </c>
      <c r="G21" s="133">
        <v>1.7</v>
      </c>
      <c r="H21" s="134">
        <v>186798</v>
      </c>
      <c r="I21" s="96">
        <v>11.21</v>
      </c>
    </row>
    <row r="22" ht="18.75" spans="1:9">
      <c r="A22" s="70" t="s">
        <v>187</v>
      </c>
      <c r="B22" s="94">
        <v>104957</v>
      </c>
      <c r="C22" s="135">
        <v>8.58</v>
      </c>
      <c r="D22" s="134">
        <v>33417</v>
      </c>
      <c r="E22" s="133">
        <v>9.6</v>
      </c>
      <c r="F22" s="134">
        <v>13600</v>
      </c>
      <c r="G22" s="133">
        <v>1.9</v>
      </c>
      <c r="H22" s="134">
        <v>57940</v>
      </c>
      <c r="I22" s="96">
        <v>9.68</v>
      </c>
    </row>
    <row r="23" ht="18.75" spans="1:9">
      <c r="A23" s="70" t="s">
        <v>188</v>
      </c>
      <c r="B23" s="94">
        <v>120348</v>
      </c>
      <c r="C23" s="133">
        <v>5.3</v>
      </c>
      <c r="D23" s="134">
        <v>49963</v>
      </c>
      <c r="E23" s="133">
        <v>6.4</v>
      </c>
      <c r="F23" s="134">
        <v>11262</v>
      </c>
      <c r="G23" s="133">
        <v>2.7</v>
      </c>
      <c r="H23" s="134">
        <v>59124</v>
      </c>
      <c r="I23" s="96">
        <v>4.92</v>
      </c>
    </row>
    <row r="24" ht="18.75" spans="1:9">
      <c r="A24" s="70" t="s">
        <v>189</v>
      </c>
      <c r="B24" s="94">
        <v>147773</v>
      </c>
      <c r="C24" s="133">
        <v>7.51</v>
      </c>
      <c r="D24" s="134">
        <v>63146</v>
      </c>
      <c r="E24" s="133">
        <v>6.7</v>
      </c>
      <c r="F24" s="134">
        <v>26703</v>
      </c>
      <c r="G24" s="133">
        <v>4.7</v>
      </c>
      <c r="H24" s="134">
        <v>57924</v>
      </c>
      <c r="I24" s="96">
        <v>9.52</v>
      </c>
    </row>
    <row r="25" ht="18.75" spans="1:9">
      <c r="A25" s="70" t="s">
        <v>190</v>
      </c>
      <c r="B25" s="94">
        <v>165776</v>
      </c>
      <c r="C25" s="133">
        <v>2.27</v>
      </c>
      <c r="D25" s="134">
        <v>54774</v>
      </c>
      <c r="E25" s="133">
        <v>-0.5</v>
      </c>
      <c r="F25" s="134">
        <v>40535</v>
      </c>
      <c r="G25" s="133">
        <v>-0.4</v>
      </c>
      <c r="H25" s="134">
        <v>70467</v>
      </c>
      <c r="I25" s="96">
        <v>6.37</v>
      </c>
    </row>
    <row r="26" ht="19.5" spans="1:10">
      <c r="A26" s="73" t="s">
        <v>191</v>
      </c>
      <c r="B26" s="136">
        <v>80375</v>
      </c>
      <c r="C26" s="137">
        <v>7.49</v>
      </c>
      <c r="D26" s="138">
        <v>41365</v>
      </c>
      <c r="E26" s="137">
        <v>9.3</v>
      </c>
      <c r="F26" s="138">
        <v>14588</v>
      </c>
      <c r="G26" s="137">
        <v>1.9</v>
      </c>
      <c r="H26" s="138">
        <v>24422</v>
      </c>
      <c r="I26" s="99">
        <v>9.24</v>
      </c>
      <c r="J26" s="141"/>
    </row>
    <row r="27" ht="14.25" spans="2:3">
      <c r="B27" s="139"/>
      <c r="C27" s="51"/>
    </row>
  </sheetData>
  <mergeCells count="7">
    <mergeCell ref="A1:I1"/>
    <mergeCell ref="H2:I2"/>
    <mergeCell ref="B3:C3"/>
    <mergeCell ref="D3:E3"/>
    <mergeCell ref="F3:G3"/>
    <mergeCell ref="H3:I3"/>
    <mergeCell ref="A3:A4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4"/>
  <sheetViews>
    <sheetView workbookViewId="0">
      <selection activeCell="E14" sqref="E14"/>
    </sheetView>
  </sheetViews>
  <sheetFormatPr defaultColWidth="9" defaultRowHeight="13.5" outlineLevelCol="2"/>
  <cols>
    <col min="1" max="1" width="11.625" customWidth="1"/>
    <col min="2" max="3" width="12.625" customWidth="1"/>
  </cols>
  <sheetData>
    <row r="1" ht="18.75" spans="1:2">
      <c r="A1" s="1" t="s">
        <v>192</v>
      </c>
      <c r="B1" s="1"/>
    </row>
    <row r="2" ht="19.5" spans="1:3">
      <c r="A2" s="65"/>
      <c r="B2" s="120" t="s">
        <v>35</v>
      </c>
      <c r="C2" s="120"/>
    </row>
    <row r="3" ht="18.75" spans="1:3">
      <c r="A3" s="104"/>
      <c r="B3" s="68" t="s">
        <v>37</v>
      </c>
      <c r="C3" s="105" t="s">
        <v>16</v>
      </c>
    </row>
    <row r="4" ht="18.75" spans="1:3">
      <c r="A4" s="106" t="s">
        <v>193</v>
      </c>
      <c r="B4" s="108">
        <v>2251239</v>
      </c>
      <c r="C4" s="109">
        <v>10.7</v>
      </c>
    </row>
    <row r="5" ht="18.75" spans="1:3">
      <c r="A5" s="70" t="s">
        <v>194</v>
      </c>
      <c r="B5" s="111">
        <v>22415.24058246</v>
      </c>
      <c r="C5" s="112">
        <v>6.67536330835989</v>
      </c>
    </row>
    <row r="6" ht="18.75" spans="1:3">
      <c r="A6" s="70" t="s">
        <v>195</v>
      </c>
      <c r="B6" s="111">
        <v>9834.94376501899</v>
      </c>
      <c r="C6" s="112">
        <v>-4.77223214654076</v>
      </c>
    </row>
    <row r="7" ht="18.75" spans="1:3">
      <c r="A7" s="70" t="s">
        <v>196</v>
      </c>
      <c r="B7" s="111">
        <v>133075.027773876</v>
      </c>
      <c r="C7" s="112">
        <v>0.931115994923488</v>
      </c>
    </row>
    <row r="8" ht="18.75" spans="1:3">
      <c r="A8" s="70" t="s">
        <v>197</v>
      </c>
      <c r="B8" s="111">
        <v>82322.2955699681</v>
      </c>
      <c r="C8" s="112">
        <v>10.8906377332329</v>
      </c>
    </row>
    <row r="9" ht="18.75" spans="1:3">
      <c r="A9" s="70" t="s">
        <v>198</v>
      </c>
      <c r="B9" s="111">
        <v>76511.1672166248</v>
      </c>
      <c r="C9" s="112">
        <v>1.56889983605303</v>
      </c>
    </row>
    <row r="10" ht="18.75" spans="1:3">
      <c r="A10" s="70" t="s">
        <v>199</v>
      </c>
      <c r="B10" s="111">
        <v>111068.348174373</v>
      </c>
      <c r="C10" s="112">
        <v>28.7410320151841</v>
      </c>
    </row>
    <row r="11" ht="18.75" spans="1:3">
      <c r="A11" s="70" t="s">
        <v>200</v>
      </c>
      <c r="B11" s="114">
        <v>58574.3293384946</v>
      </c>
      <c r="C11" s="115">
        <v>18.0950542524667</v>
      </c>
    </row>
    <row r="12" ht="18.75" spans="1:3">
      <c r="A12" s="70" t="s">
        <v>201</v>
      </c>
      <c r="B12" s="111">
        <v>247629.030731022</v>
      </c>
      <c r="C12" s="112">
        <v>4.9649987983412</v>
      </c>
    </row>
    <row r="13" ht="18.75" spans="1:3">
      <c r="A13" s="70" t="s">
        <v>202</v>
      </c>
      <c r="B13" s="111">
        <v>187506.097328008</v>
      </c>
      <c r="C13" s="112">
        <v>1.26305179106762</v>
      </c>
    </row>
    <row r="14" ht="18.75" spans="1:3">
      <c r="A14" s="70" t="s">
        <v>203</v>
      </c>
      <c r="B14" s="111">
        <v>108562.205904515</v>
      </c>
      <c r="C14" s="112">
        <v>12.632058321346</v>
      </c>
    </row>
    <row r="15" ht="18.75" spans="1:3">
      <c r="A15" s="70" t="s">
        <v>204</v>
      </c>
      <c r="B15" s="111">
        <v>157057.748337345</v>
      </c>
      <c r="C15" s="112">
        <v>7.07828371956556</v>
      </c>
    </row>
    <row r="16" ht="18.75" spans="1:3">
      <c r="A16" s="70" t="s">
        <v>205</v>
      </c>
      <c r="B16" s="111">
        <v>172447.088664135</v>
      </c>
      <c r="C16" s="112">
        <v>24.7367461966754</v>
      </c>
    </row>
    <row r="17" ht="18.75" spans="1:3">
      <c r="A17" s="70" t="s">
        <v>206</v>
      </c>
      <c r="B17" s="111">
        <v>149217.727083241</v>
      </c>
      <c r="C17" s="112">
        <v>2.40278455243157</v>
      </c>
    </row>
    <row r="18" ht="18.75" spans="1:3">
      <c r="A18" s="70" t="s">
        <v>207</v>
      </c>
      <c r="B18" s="111">
        <v>49000.318788531</v>
      </c>
      <c r="C18" s="112">
        <v>14.6546494465213</v>
      </c>
    </row>
    <row r="19" ht="18.75" spans="1:3">
      <c r="A19" s="70" t="s">
        <v>208</v>
      </c>
      <c r="B19" s="111">
        <v>130275.425851349</v>
      </c>
      <c r="C19" s="112">
        <v>18.1356017361221</v>
      </c>
    </row>
    <row r="20" ht="18.75" spans="1:3">
      <c r="A20" s="70" t="s">
        <v>209</v>
      </c>
      <c r="B20" s="111">
        <v>56227.9792831856</v>
      </c>
      <c r="C20" s="112">
        <v>11.8901375148225</v>
      </c>
    </row>
    <row r="21" ht="18.75" spans="1:3">
      <c r="A21" s="70" t="s">
        <v>210</v>
      </c>
      <c r="B21" s="111">
        <v>81855.6481494284</v>
      </c>
      <c r="C21" s="112">
        <v>7.90802267909511</v>
      </c>
    </row>
    <row r="22" ht="18.75" spans="1:3">
      <c r="A22" s="70" t="s">
        <v>211</v>
      </c>
      <c r="B22" s="111">
        <v>100573.87084086</v>
      </c>
      <c r="C22" s="112">
        <v>8.32909925861539</v>
      </c>
    </row>
    <row r="23" ht="18.75" spans="1:3">
      <c r="A23" s="70" t="s">
        <v>212</v>
      </c>
      <c r="B23" s="111">
        <v>95363.397603391</v>
      </c>
      <c r="C23" s="112">
        <v>-0.592340179977796</v>
      </c>
    </row>
    <row r="24" ht="18.75" spans="1:3">
      <c r="A24" s="116" t="s">
        <v>213</v>
      </c>
      <c r="B24" s="118">
        <v>86064.6105510828</v>
      </c>
      <c r="C24" s="119">
        <v>41.6095715239596</v>
      </c>
    </row>
  </sheetData>
  <mergeCells count="2">
    <mergeCell ref="A1:C1"/>
    <mergeCell ref="B2:C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A1" sqref="A1:E26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214</v>
      </c>
      <c r="B1" s="1"/>
      <c r="C1" s="1"/>
      <c r="D1" s="1"/>
      <c r="E1"/>
    </row>
    <row r="2" ht="19.5" spans="1:4">
      <c r="A2" s="65"/>
      <c r="B2" s="102"/>
      <c r="C2" s="102"/>
      <c r="D2" s="103" t="s">
        <v>35</v>
      </c>
    </row>
    <row r="3" ht="31.5" customHeight="1" spans="1:5">
      <c r="A3" s="104"/>
      <c r="B3" s="53" t="s">
        <v>215</v>
      </c>
      <c r="C3" s="68" t="s">
        <v>62</v>
      </c>
      <c r="D3" s="68" t="s">
        <v>37</v>
      </c>
      <c r="E3" s="105" t="s">
        <v>16</v>
      </c>
    </row>
    <row r="4" s="51" customFormat="1" ht="18.75" spans="1:5">
      <c r="A4" s="106" t="s">
        <v>193</v>
      </c>
      <c r="B4" s="107">
        <v>177</v>
      </c>
      <c r="C4" s="108">
        <v>151799.026</v>
      </c>
      <c r="D4" s="108">
        <v>1688348.374</v>
      </c>
      <c r="E4" s="109">
        <v>7.8999999599399</v>
      </c>
    </row>
    <row r="5" s="51" customFormat="1" ht="18.75" spans="1:5">
      <c r="A5" s="70" t="s">
        <v>216</v>
      </c>
      <c r="B5" s="110">
        <v>59</v>
      </c>
      <c r="C5" s="111">
        <v>44922.368</v>
      </c>
      <c r="D5" s="111">
        <v>372423.704</v>
      </c>
      <c r="E5" s="112">
        <v>-3.82321613605667</v>
      </c>
    </row>
    <row r="6" s="51" customFormat="1" ht="18.75" spans="1:5">
      <c r="A6" s="70" t="s">
        <v>217</v>
      </c>
      <c r="B6" s="110">
        <v>3</v>
      </c>
      <c r="C6" s="111">
        <v>732.2</v>
      </c>
      <c r="D6" s="111">
        <v>8688.7</v>
      </c>
      <c r="E6" s="112">
        <v>14.128562380855</v>
      </c>
    </row>
    <row r="7" s="51" customFormat="1" ht="18.75" spans="1:5">
      <c r="A7" s="70" t="s">
        <v>194</v>
      </c>
      <c r="B7" s="110">
        <v>2</v>
      </c>
      <c r="C7" s="111">
        <v>1594.4</v>
      </c>
      <c r="D7" s="111">
        <v>11077.6</v>
      </c>
      <c r="E7" s="112">
        <v>-4.18325926859644</v>
      </c>
    </row>
    <row r="8" s="51" customFormat="1" ht="18.75" spans="1:5">
      <c r="A8" s="70" t="s">
        <v>195</v>
      </c>
      <c r="B8" s="110">
        <v>6</v>
      </c>
      <c r="C8" s="111">
        <v>1752.876</v>
      </c>
      <c r="D8" s="111">
        <v>48617.673</v>
      </c>
      <c r="E8" s="112">
        <v>-4.86420680044415</v>
      </c>
    </row>
    <row r="9" s="51" customFormat="1" ht="18.75" spans="1:5">
      <c r="A9" s="70" t="s">
        <v>196</v>
      </c>
      <c r="B9" s="110">
        <v>6</v>
      </c>
      <c r="C9" s="111">
        <v>5107.676</v>
      </c>
      <c r="D9" s="111">
        <v>54479.699</v>
      </c>
      <c r="E9" s="112">
        <v>-2.38880013202834</v>
      </c>
    </row>
    <row r="10" s="51" customFormat="1" ht="18.75" spans="1:5">
      <c r="A10" s="70" t="s">
        <v>197</v>
      </c>
      <c r="B10" s="110">
        <v>8</v>
      </c>
      <c r="C10" s="111">
        <v>4990.2</v>
      </c>
      <c r="D10" s="111">
        <v>57061.5</v>
      </c>
      <c r="E10" s="112">
        <v>-6.15802828910672</v>
      </c>
    </row>
    <row r="11" s="51" customFormat="1" ht="18.75" spans="1:5">
      <c r="A11" s="70" t="s">
        <v>198</v>
      </c>
      <c r="B11" s="110">
        <v>4</v>
      </c>
      <c r="C11" s="111">
        <v>1154.9</v>
      </c>
      <c r="D11" s="111">
        <v>11576.4</v>
      </c>
      <c r="E11" s="112">
        <v>-33.6811873949393</v>
      </c>
    </row>
    <row r="12" s="51" customFormat="1" ht="18.75" spans="1:5">
      <c r="A12" s="70" t="s">
        <v>199</v>
      </c>
      <c r="B12" s="110">
        <v>8</v>
      </c>
      <c r="C12" s="111">
        <v>3691.24</v>
      </c>
      <c r="D12" s="111">
        <v>32650.369</v>
      </c>
      <c r="E12" s="112">
        <v>-8.62277059881954</v>
      </c>
    </row>
    <row r="13" s="51" customFormat="1" ht="18.75" spans="1:5">
      <c r="A13" s="70" t="s">
        <v>200</v>
      </c>
      <c r="B13" s="113">
        <v>0</v>
      </c>
      <c r="C13" s="114">
        <v>0</v>
      </c>
      <c r="D13" s="114">
        <v>0</v>
      </c>
      <c r="E13" s="115" t="s">
        <v>69</v>
      </c>
    </row>
    <row r="14" s="51" customFormat="1" ht="18.75" spans="1:5">
      <c r="A14" s="70" t="s">
        <v>201</v>
      </c>
      <c r="B14" s="110">
        <v>6</v>
      </c>
      <c r="C14" s="111">
        <v>3485.4</v>
      </c>
      <c r="D14" s="111">
        <v>43655.739</v>
      </c>
      <c r="E14" s="112">
        <v>-19.5578251905182</v>
      </c>
    </row>
    <row r="15" s="51" customFormat="1" ht="18.75" spans="1:5">
      <c r="A15" s="70" t="s">
        <v>202</v>
      </c>
      <c r="B15" s="110">
        <v>15</v>
      </c>
      <c r="C15" s="111">
        <v>51687.026</v>
      </c>
      <c r="D15" s="111">
        <v>702448.954</v>
      </c>
      <c r="E15" s="112">
        <v>45.3183941467403</v>
      </c>
    </row>
    <row r="16" s="51" customFormat="1" ht="18.75" spans="1:5">
      <c r="A16" s="70" t="s">
        <v>203</v>
      </c>
      <c r="B16" s="110">
        <v>6</v>
      </c>
      <c r="C16" s="111">
        <v>2421.5</v>
      </c>
      <c r="D16" s="111">
        <v>27612.497</v>
      </c>
      <c r="E16" s="112">
        <v>0.7341753631827</v>
      </c>
    </row>
    <row r="17" s="51" customFormat="1" ht="18.75" spans="1:5">
      <c r="A17" s="70" t="s">
        <v>204</v>
      </c>
      <c r="B17" s="110">
        <v>5</v>
      </c>
      <c r="C17" s="111">
        <v>3620.831</v>
      </c>
      <c r="D17" s="111">
        <v>32384.55</v>
      </c>
      <c r="E17" s="112">
        <v>-39.2001572550663</v>
      </c>
    </row>
    <row r="18" s="51" customFormat="1" ht="18.75" spans="1:5">
      <c r="A18" s="70" t="s">
        <v>205</v>
      </c>
      <c r="B18" s="110">
        <v>5</v>
      </c>
      <c r="C18" s="111">
        <v>1645.566</v>
      </c>
      <c r="D18" s="111">
        <v>20931.263</v>
      </c>
      <c r="E18" s="112">
        <v>23.1071824080656</v>
      </c>
    </row>
    <row r="19" s="51" customFormat="1" ht="18.75" spans="1:5">
      <c r="A19" s="70" t="s">
        <v>206</v>
      </c>
      <c r="B19" s="110">
        <v>3</v>
      </c>
      <c r="C19" s="111">
        <v>269.15</v>
      </c>
      <c r="D19" s="111">
        <v>3141.97</v>
      </c>
      <c r="E19" s="112">
        <v>-31.5137056158662</v>
      </c>
    </row>
    <row r="20" s="51" customFormat="1" ht="18.75" spans="1:5">
      <c r="A20" s="70" t="s">
        <v>207</v>
      </c>
      <c r="B20" s="110">
        <v>5</v>
      </c>
      <c r="C20" s="111">
        <v>1151.2</v>
      </c>
      <c r="D20" s="111">
        <v>17299.4</v>
      </c>
      <c r="E20" s="112">
        <v>-11.4829698422181</v>
      </c>
    </row>
    <row r="21" s="51" customFormat="1" ht="18.75" spans="1:5">
      <c r="A21" s="70" t="s">
        <v>208</v>
      </c>
      <c r="B21" s="110">
        <v>24</v>
      </c>
      <c r="C21" s="111">
        <v>20602.906</v>
      </c>
      <c r="D21" s="111">
        <v>212731.715</v>
      </c>
      <c r="E21" s="112">
        <v>-11.7324336290609</v>
      </c>
    </row>
    <row r="22" s="51" customFormat="1" ht="18.75" spans="1:5">
      <c r="A22" s="70" t="s">
        <v>209</v>
      </c>
      <c r="B22" s="110">
        <v>3</v>
      </c>
      <c r="C22" s="111">
        <v>453.8</v>
      </c>
      <c r="D22" s="111">
        <v>5393.736</v>
      </c>
      <c r="E22" s="112">
        <v>-34.0632657028056</v>
      </c>
    </row>
    <row r="23" s="51" customFormat="1" ht="18.75" spans="1:5">
      <c r="A23" s="70" t="s">
        <v>210</v>
      </c>
      <c r="B23" s="110">
        <v>2</v>
      </c>
      <c r="C23" s="111">
        <v>491</v>
      </c>
      <c r="D23" s="111">
        <v>6027.1</v>
      </c>
      <c r="E23" s="112">
        <v>1.2526715397521</v>
      </c>
    </row>
    <row r="24" s="51" customFormat="1" ht="18.75" spans="1:5">
      <c r="A24" s="70" t="s">
        <v>211</v>
      </c>
      <c r="B24" s="110">
        <v>2</v>
      </c>
      <c r="C24" s="111">
        <v>592.3</v>
      </c>
      <c r="D24" s="111">
        <v>6106</v>
      </c>
      <c r="E24" s="112">
        <v>26.6878559130034</v>
      </c>
    </row>
    <row r="25" s="51" customFormat="1" ht="18.75" spans="1:5">
      <c r="A25" s="70" t="s">
        <v>212</v>
      </c>
      <c r="B25" s="110">
        <v>4</v>
      </c>
      <c r="C25" s="111">
        <v>923.787</v>
      </c>
      <c r="D25" s="111">
        <v>8356.405</v>
      </c>
      <c r="E25" s="112">
        <v>-30.6530499143</v>
      </c>
    </row>
    <row r="26" s="51" customFormat="1" ht="18.75" spans="1:5">
      <c r="A26" s="116" t="s">
        <v>213</v>
      </c>
      <c r="B26" s="117">
        <v>0</v>
      </c>
      <c r="C26" s="118">
        <v>0</v>
      </c>
      <c r="D26" s="118">
        <v>0</v>
      </c>
      <c r="E26" s="119" t="s">
        <v>69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B10" sqref="B10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218</v>
      </c>
      <c r="B1" s="1"/>
      <c r="C1" s="1"/>
    </row>
    <row r="2" ht="15" spans="1:3">
      <c r="A2" s="65"/>
      <c r="B2" s="65"/>
      <c r="C2" s="3" t="s">
        <v>35</v>
      </c>
    </row>
    <row r="3" ht="24.75" customHeight="1" spans="1:3">
      <c r="A3" s="67" t="s">
        <v>166</v>
      </c>
      <c r="B3" s="68" t="s">
        <v>37</v>
      </c>
      <c r="C3" s="69" t="s">
        <v>16</v>
      </c>
    </row>
    <row r="4" ht="18.75" customHeight="1" spans="1:3">
      <c r="A4" s="70" t="s">
        <v>219</v>
      </c>
      <c r="B4" s="92">
        <v>1317796</v>
      </c>
      <c r="C4" s="93">
        <v>9.03338278379338</v>
      </c>
    </row>
    <row r="5" ht="18.75" customHeight="1" spans="1:3">
      <c r="A5" s="70" t="s">
        <v>220</v>
      </c>
      <c r="B5" s="94">
        <v>91802</v>
      </c>
      <c r="C5" s="93">
        <v>0.5</v>
      </c>
    </row>
    <row r="6" ht="18.75" spans="1:3">
      <c r="A6" s="70" t="s">
        <v>221</v>
      </c>
      <c r="B6" s="95">
        <v>106117</v>
      </c>
      <c r="C6" s="96">
        <v>-48.969699301271</v>
      </c>
    </row>
    <row r="7" ht="18.75" spans="1:3">
      <c r="A7" s="70" t="s">
        <v>222</v>
      </c>
      <c r="B7" s="95">
        <v>186881</v>
      </c>
      <c r="C7" s="96">
        <v>37.9541730028199</v>
      </c>
    </row>
    <row r="8" ht="18.75" spans="1:3">
      <c r="A8" s="70" t="s">
        <v>223</v>
      </c>
      <c r="B8" s="95">
        <v>189862</v>
      </c>
      <c r="C8" s="96">
        <v>89.7</v>
      </c>
    </row>
    <row r="9" ht="18.75" spans="1:3">
      <c r="A9" s="70" t="s">
        <v>224</v>
      </c>
      <c r="B9" s="95">
        <v>22168</v>
      </c>
      <c r="C9" s="96">
        <v>-62.5565840145936</v>
      </c>
    </row>
    <row r="10" ht="18.75" spans="1:3">
      <c r="A10" s="70" t="s">
        <v>225</v>
      </c>
      <c r="B10" s="95">
        <v>26391</v>
      </c>
      <c r="C10" s="96">
        <v>33.5576923076923</v>
      </c>
    </row>
    <row r="11" ht="18.75" spans="1:3">
      <c r="A11" s="70" t="s">
        <v>226</v>
      </c>
      <c r="B11" s="95">
        <v>25281.9564</v>
      </c>
      <c r="C11" s="96">
        <v>3.17902460923153</v>
      </c>
    </row>
    <row r="12" ht="18.75" spans="1:3">
      <c r="A12" s="70" t="s">
        <v>227</v>
      </c>
      <c r="B12" s="95">
        <v>10822</v>
      </c>
      <c r="C12" s="96">
        <v>55.3099885189437</v>
      </c>
    </row>
    <row r="13" ht="18.75" spans="1:3">
      <c r="A13" s="70" t="s">
        <v>228</v>
      </c>
      <c r="B13" s="95">
        <v>87136.512</v>
      </c>
      <c r="C13" s="96">
        <v>1.88425840397545</v>
      </c>
    </row>
    <row r="14" ht="18.75" spans="1:3">
      <c r="A14" s="70" t="s">
        <v>229</v>
      </c>
      <c r="B14" s="95">
        <v>56065</v>
      </c>
      <c r="C14" s="96">
        <v>0.4</v>
      </c>
    </row>
    <row r="15" ht="18.75" spans="1:3">
      <c r="A15" s="70" t="s">
        <v>230</v>
      </c>
      <c r="B15" s="95">
        <v>88593</v>
      </c>
      <c r="C15" s="96">
        <v>63.3</v>
      </c>
    </row>
    <row r="16" ht="18.75" spans="1:3">
      <c r="A16" s="70" t="s">
        <v>231</v>
      </c>
      <c r="B16" s="95">
        <v>29557</v>
      </c>
      <c r="C16" s="96">
        <v>19.8629303702502</v>
      </c>
    </row>
    <row r="17" ht="18.75" spans="1:3">
      <c r="A17" s="70" t="s">
        <v>232</v>
      </c>
      <c r="B17" s="95">
        <v>20971</v>
      </c>
      <c r="C17" s="96">
        <v>10.7759759125244</v>
      </c>
    </row>
    <row r="18" ht="18.75" spans="1:3">
      <c r="A18" s="70" t="s">
        <v>233</v>
      </c>
      <c r="B18" s="95">
        <v>72426</v>
      </c>
      <c r="C18" s="96">
        <v>490.702226572058</v>
      </c>
    </row>
    <row r="19" ht="18.75" spans="1:3">
      <c r="A19" s="70" t="s">
        <v>234</v>
      </c>
      <c r="B19" s="95">
        <v>28173</v>
      </c>
      <c r="C19" s="96">
        <v>57.7082400358262</v>
      </c>
    </row>
    <row r="20" ht="18.75" spans="1:3">
      <c r="A20" s="70" t="s">
        <v>235</v>
      </c>
      <c r="B20" s="95">
        <v>83948</v>
      </c>
      <c r="C20" s="96">
        <v>0.7</v>
      </c>
    </row>
    <row r="21" ht="18.75" spans="1:3">
      <c r="A21" s="70" t="s">
        <v>236</v>
      </c>
      <c r="B21" s="95">
        <v>11294</v>
      </c>
      <c r="C21" s="97">
        <v>4.85563086064432</v>
      </c>
    </row>
    <row r="22" ht="18.75" spans="1:3">
      <c r="A22" s="70" t="s">
        <v>237</v>
      </c>
      <c r="B22" s="95">
        <v>10704</v>
      </c>
      <c r="C22" s="96">
        <v>-49.3613397672438</v>
      </c>
    </row>
    <row r="23" ht="18.75" spans="1:3">
      <c r="A23" s="70" t="s">
        <v>238</v>
      </c>
      <c r="B23" s="95">
        <v>14312</v>
      </c>
      <c r="C23" s="96">
        <v>9.78827861307149</v>
      </c>
    </row>
    <row r="24" ht="18.75" spans="1:3">
      <c r="A24" s="70" t="s">
        <v>239</v>
      </c>
      <c r="B24" s="95">
        <v>42020</v>
      </c>
      <c r="C24" s="96">
        <v>0.1</v>
      </c>
    </row>
    <row r="25" ht="19.5" spans="1:3">
      <c r="A25" s="73" t="s">
        <v>240</v>
      </c>
      <c r="B25" s="98">
        <v>18252</v>
      </c>
      <c r="C25" s="99">
        <v>-46.1338684925038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C11" sqref="C11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241</v>
      </c>
      <c r="B1" s="78"/>
      <c r="C1" s="79"/>
    </row>
    <row r="2" ht="22.5" customHeight="1" spans="1:3">
      <c r="A2" s="51"/>
      <c r="B2" s="80"/>
      <c r="C2" s="81" t="s">
        <v>35</v>
      </c>
    </row>
    <row r="3" ht="22.5" customHeight="1" spans="1:3">
      <c r="A3" s="5" t="s">
        <v>166</v>
      </c>
      <c r="B3" s="82" t="s">
        <v>37</v>
      </c>
      <c r="C3" s="83" t="s">
        <v>16</v>
      </c>
    </row>
    <row r="4" ht="20.25" spans="1:3">
      <c r="A4" s="84" t="s">
        <v>220</v>
      </c>
      <c r="B4" s="85">
        <v>11874.40181</v>
      </c>
      <c r="C4" s="86">
        <v>2.37874941183139</v>
      </c>
    </row>
    <row r="5" ht="20.25" spans="1:3">
      <c r="A5" s="87" t="s">
        <v>221</v>
      </c>
      <c r="B5" s="85">
        <v>11256.71424</v>
      </c>
      <c r="C5" s="86">
        <v>2.30112710858296</v>
      </c>
    </row>
    <row r="6" ht="20.25" spans="1:3">
      <c r="A6" s="87" t="s">
        <v>222</v>
      </c>
      <c r="B6" s="85">
        <v>14116.16854</v>
      </c>
      <c r="C6" s="86">
        <v>12.3814223562114</v>
      </c>
    </row>
    <row r="7" ht="20.25" spans="1:3">
      <c r="A7" s="87" t="s">
        <v>223</v>
      </c>
      <c r="B7" s="85">
        <v>8588.77386</v>
      </c>
      <c r="C7" s="86">
        <v>9.4305102359591</v>
      </c>
    </row>
    <row r="8" ht="20.25" spans="1:3">
      <c r="A8" s="87" t="s">
        <v>224</v>
      </c>
      <c r="B8" s="85">
        <v>1711.98364</v>
      </c>
      <c r="C8" s="86">
        <v>2.64120405038532</v>
      </c>
    </row>
    <row r="9" ht="20.25" spans="1:3">
      <c r="A9" s="87" t="s">
        <v>225</v>
      </c>
      <c r="B9" s="85">
        <v>4100.9751221</v>
      </c>
      <c r="C9" s="86">
        <v>-13.112859239245</v>
      </c>
    </row>
    <row r="10" ht="20.25" spans="1:3">
      <c r="A10" s="87" t="s">
        <v>226</v>
      </c>
      <c r="B10" s="85">
        <v>1426.7417932</v>
      </c>
      <c r="C10" s="86">
        <v>7.27170586564384</v>
      </c>
    </row>
    <row r="11" ht="20.25" spans="1:3">
      <c r="A11" s="87" t="s">
        <v>227</v>
      </c>
      <c r="B11" s="85">
        <v>293.012818</v>
      </c>
      <c r="C11" s="86">
        <v>3.0328006219674</v>
      </c>
    </row>
    <row r="12" ht="20.25" spans="1:3">
      <c r="A12" s="87" t="s">
        <v>228</v>
      </c>
      <c r="B12" s="85">
        <v>1657.2762933</v>
      </c>
      <c r="C12" s="86">
        <v>-26.5667023728427</v>
      </c>
    </row>
    <row r="13" ht="20.25" spans="1:3">
      <c r="A13" s="87" t="s">
        <v>229</v>
      </c>
      <c r="B13" s="85">
        <v>3870.5793854</v>
      </c>
      <c r="C13" s="86">
        <v>20.275664908336</v>
      </c>
    </row>
    <row r="14" ht="20.25" spans="1:3">
      <c r="A14" s="87" t="s">
        <v>230</v>
      </c>
      <c r="B14" s="85">
        <v>3927.0510256</v>
      </c>
      <c r="C14" s="86">
        <v>2.56582633603377</v>
      </c>
    </row>
    <row r="15" ht="20.25" spans="1:3">
      <c r="A15" s="87" t="s">
        <v>231</v>
      </c>
      <c r="B15" s="85">
        <v>1180.1990224</v>
      </c>
      <c r="C15" s="86">
        <v>30.3976803733872</v>
      </c>
    </row>
    <row r="16" ht="20.25" spans="1:3">
      <c r="A16" s="87" t="s">
        <v>232</v>
      </c>
      <c r="B16" s="85">
        <v>1549.851798</v>
      </c>
      <c r="C16" s="86">
        <v>14.5188207512281</v>
      </c>
    </row>
    <row r="17" ht="20.25" spans="1:3">
      <c r="A17" s="87" t="s">
        <v>233</v>
      </c>
      <c r="B17" s="85">
        <v>690.3262584</v>
      </c>
      <c r="C17" s="86">
        <v>1.02942158136424</v>
      </c>
    </row>
    <row r="18" ht="20.25" spans="1:3">
      <c r="A18" s="87" t="s">
        <v>234</v>
      </c>
      <c r="B18" s="85">
        <v>694.07239525</v>
      </c>
      <c r="C18" s="86">
        <v>3.13810196500686</v>
      </c>
    </row>
    <row r="19" ht="20.25" spans="1:3">
      <c r="A19" s="87" t="s">
        <v>235</v>
      </c>
      <c r="B19" s="85">
        <v>6118.1599373</v>
      </c>
      <c r="C19" s="86">
        <v>4.69698719107432</v>
      </c>
    </row>
    <row r="20" ht="20.25" spans="1:3">
      <c r="A20" s="87" t="s">
        <v>236</v>
      </c>
      <c r="B20" s="85">
        <v>968.94171335</v>
      </c>
      <c r="C20" s="86">
        <v>1.4798955971938</v>
      </c>
    </row>
    <row r="21" ht="20.25" spans="1:3">
      <c r="A21" s="87" t="s">
        <v>237</v>
      </c>
      <c r="B21" s="85">
        <v>855.650753</v>
      </c>
      <c r="C21" s="86">
        <v>78.6757713653769</v>
      </c>
    </row>
    <row r="22" ht="20.25" spans="1:3">
      <c r="A22" s="87" t="s">
        <v>238</v>
      </c>
      <c r="B22" s="85">
        <v>431.1463572</v>
      </c>
      <c r="C22" s="86">
        <v>3.19386877477699</v>
      </c>
    </row>
    <row r="23" ht="20.25" spans="1:3">
      <c r="A23" s="87" t="s">
        <v>239</v>
      </c>
      <c r="B23" s="85">
        <v>1042.6529819</v>
      </c>
      <c r="C23" s="86">
        <v>3.17984620789297</v>
      </c>
    </row>
    <row r="24" ht="21" spans="1:3">
      <c r="A24" s="88" t="s">
        <v>240</v>
      </c>
      <c r="B24" s="89">
        <v>314.538402</v>
      </c>
      <c r="C24" s="90">
        <v>2.92746315924845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C11" sqref="C11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242</v>
      </c>
      <c r="B1" s="1"/>
      <c r="C1" s="1"/>
    </row>
    <row r="2" ht="24" customHeight="1" spans="1:5">
      <c r="A2" s="65"/>
      <c r="B2" s="65"/>
      <c r="C2" s="3" t="s">
        <v>35</v>
      </c>
      <c r="E2" s="66"/>
    </row>
    <row r="3" ht="18.75" customHeight="1" spans="1:5">
      <c r="A3" s="67" t="s">
        <v>166</v>
      </c>
      <c r="B3" s="68" t="s">
        <v>37</v>
      </c>
      <c r="C3" s="69" t="s">
        <v>16</v>
      </c>
      <c r="E3" s="66"/>
    </row>
    <row r="4" ht="18.75" spans="1:5">
      <c r="A4" s="70" t="s">
        <v>219</v>
      </c>
      <c r="B4" s="71">
        <v>3052247</v>
      </c>
      <c r="C4" s="72">
        <v>9.2</v>
      </c>
      <c r="E4" s="66"/>
    </row>
    <row r="5" ht="18.75" spans="1:5">
      <c r="A5" s="70" t="s">
        <v>220</v>
      </c>
      <c r="B5" s="71">
        <v>629323</v>
      </c>
      <c r="C5" s="72">
        <v>10.3</v>
      </c>
      <c r="E5" s="66"/>
    </row>
    <row r="6" ht="18.75" spans="1:5">
      <c r="A6" s="70" t="s">
        <v>221</v>
      </c>
      <c r="B6" s="71">
        <v>133533</v>
      </c>
      <c r="C6" s="72">
        <v>9.8</v>
      </c>
      <c r="E6" s="66"/>
    </row>
    <row r="7" ht="18.75" spans="1:5">
      <c r="A7" s="70" t="s">
        <v>222</v>
      </c>
      <c r="B7" s="71">
        <v>322181</v>
      </c>
      <c r="C7" s="72">
        <v>8.4</v>
      </c>
      <c r="E7" s="66"/>
    </row>
    <row r="8" ht="18.75" spans="1:5">
      <c r="A8" s="70" t="s">
        <v>223</v>
      </c>
      <c r="B8" s="71">
        <v>61011</v>
      </c>
      <c r="C8" s="72">
        <v>10.2</v>
      </c>
      <c r="E8" s="66"/>
    </row>
    <row r="9" ht="18.75" spans="1:5">
      <c r="A9" s="70" t="s">
        <v>224</v>
      </c>
      <c r="B9" s="71">
        <v>35876</v>
      </c>
      <c r="C9" s="72">
        <v>8.7</v>
      </c>
      <c r="E9" s="66"/>
    </row>
    <row r="10" ht="18.75" spans="1:5">
      <c r="A10" s="70" t="s">
        <v>225</v>
      </c>
      <c r="B10" s="71">
        <v>77838</v>
      </c>
      <c r="C10" s="72">
        <v>8.7</v>
      </c>
      <c r="E10" s="66"/>
    </row>
    <row r="11" ht="18.75" spans="1:5">
      <c r="A11" s="70" t="s">
        <v>226</v>
      </c>
      <c r="B11" s="71">
        <v>97403</v>
      </c>
      <c r="C11" s="72">
        <v>8.5</v>
      </c>
      <c r="E11" s="66"/>
    </row>
    <row r="12" ht="18.75" spans="1:5">
      <c r="A12" s="70" t="s">
        <v>227</v>
      </c>
      <c r="B12" s="71">
        <v>52165</v>
      </c>
      <c r="C12" s="72">
        <v>8.5</v>
      </c>
      <c r="E12" s="66"/>
    </row>
    <row r="13" ht="18.75" spans="1:5">
      <c r="A13" s="70" t="s">
        <v>228</v>
      </c>
      <c r="B13" s="71">
        <v>152347</v>
      </c>
      <c r="C13" s="72">
        <v>9.5</v>
      </c>
      <c r="E13" s="66"/>
    </row>
    <row r="14" ht="18.75" spans="1:5">
      <c r="A14" s="70" t="s">
        <v>229</v>
      </c>
      <c r="B14" s="71">
        <v>202207</v>
      </c>
      <c r="C14" s="72">
        <v>8.5</v>
      </c>
      <c r="E14" s="66"/>
    </row>
    <row r="15" ht="18.75" spans="1:5">
      <c r="A15" s="70" t="s">
        <v>230</v>
      </c>
      <c r="B15" s="71">
        <v>318033</v>
      </c>
      <c r="C15" s="72">
        <v>8.8</v>
      </c>
      <c r="E15" s="66"/>
    </row>
    <row r="16" ht="18.75" spans="1:5">
      <c r="A16" s="70" t="s">
        <v>231</v>
      </c>
      <c r="B16" s="71">
        <v>107142</v>
      </c>
      <c r="C16" s="72">
        <v>10.1</v>
      </c>
      <c r="E16" s="66"/>
    </row>
    <row r="17" ht="18.75" spans="1:5">
      <c r="A17" s="70" t="s">
        <v>232</v>
      </c>
      <c r="B17" s="71">
        <v>178912</v>
      </c>
      <c r="C17" s="72">
        <v>9.3</v>
      </c>
      <c r="E17" s="66"/>
    </row>
    <row r="18" ht="18.75" spans="1:5">
      <c r="A18" s="70" t="s">
        <v>233</v>
      </c>
      <c r="B18" s="71">
        <v>72822</v>
      </c>
      <c r="C18" s="72">
        <v>9.9</v>
      </c>
      <c r="E18" s="66"/>
    </row>
    <row r="19" ht="18.75" spans="1:5">
      <c r="A19" s="70" t="s">
        <v>234</v>
      </c>
      <c r="B19" s="71">
        <v>32770</v>
      </c>
      <c r="C19" s="72">
        <v>10</v>
      </c>
      <c r="E19" s="66"/>
    </row>
    <row r="20" ht="18.75" spans="1:5">
      <c r="A20" s="70" t="s">
        <v>235</v>
      </c>
      <c r="B20" s="71">
        <v>203659</v>
      </c>
      <c r="C20" s="72">
        <v>8.9</v>
      </c>
      <c r="E20" s="66"/>
    </row>
    <row r="21" ht="18.75" spans="1:5">
      <c r="A21" s="70" t="s">
        <v>236</v>
      </c>
      <c r="B21" s="71">
        <v>47222</v>
      </c>
      <c r="C21" s="72">
        <v>9.4</v>
      </c>
      <c r="E21" s="66"/>
    </row>
    <row r="22" ht="18.75" spans="1:5">
      <c r="A22" s="70" t="s">
        <v>237</v>
      </c>
      <c r="B22" s="71">
        <v>69352</v>
      </c>
      <c r="C22" s="72">
        <v>8.5</v>
      </c>
      <c r="E22" s="66"/>
    </row>
    <row r="23" ht="18.75" spans="1:5">
      <c r="A23" s="70" t="s">
        <v>238</v>
      </c>
      <c r="B23" s="71">
        <v>79498</v>
      </c>
      <c r="C23" s="72">
        <v>8.5</v>
      </c>
      <c r="E23" s="66"/>
    </row>
    <row r="24" ht="18.75" spans="1:5">
      <c r="A24" s="70" t="s">
        <v>239</v>
      </c>
      <c r="B24" s="71">
        <v>139469</v>
      </c>
      <c r="C24" s="72">
        <v>8.5</v>
      </c>
      <c r="E24" s="66"/>
    </row>
    <row r="25" ht="19.5" spans="1:5">
      <c r="A25" s="73" t="s">
        <v>240</v>
      </c>
      <c r="B25" s="74">
        <v>39484</v>
      </c>
      <c r="C25" s="75">
        <v>8.5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22" t="s">
        <v>1</v>
      </c>
      <c r="B1" s="122"/>
      <c r="C1" s="122"/>
      <c r="D1" s="122"/>
    </row>
    <row r="3" ht="18.75" spans="1:4">
      <c r="A3" s="283" t="s">
        <v>2</v>
      </c>
      <c r="B3" s="283"/>
      <c r="C3" s="283"/>
      <c r="D3" s="283"/>
    </row>
    <row r="4" ht="18.75" spans="1:4">
      <c r="A4" s="283" t="s">
        <v>3</v>
      </c>
      <c r="B4" s="283"/>
      <c r="C4" s="283"/>
      <c r="D4" s="283"/>
    </row>
    <row r="5" ht="18.75" spans="1:4">
      <c r="A5" s="283" t="s">
        <v>4</v>
      </c>
      <c r="B5" s="283"/>
      <c r="C5" s="283"/>
      <c r="D5" s="283"/>
    </row>
    <row r="6" ht="18.75" spans="1:4">
      <c r="A6" s="283" t="s">
        <v>5</v>
      </c>
      <c r="B6" s="283"/>
      <c r="C6" s="283"/>
      <c r="D6" s="283"/>
    </row>
    <row r="7" ht="18.75" spans="1:4">
      <c r="A7" s="283" t="s">
        <v>6</v>
      </c>
      <c r="B7" s="283"/>
      <c r="C7" s="283"/>
      <c r="D7" s="283"/>
    </row>
    <row r="8" ht="18.75" spans="1:4">
      <c r="A8" s="283" t="s">
        <v>7</v>
      </c>
      <c r="B8" s="283"/>
      <c r="C8" s="283"/>
      <c r="D8" s="283"/>
    </row>
    <row r="9" ht="18.75" spans="1:4">
      <c r="A9" s="283" t="s">
        <v>8</v>
      </c>
      <c r="B9" s="283"/>
      <c r="C9" s="283"/>
      <c r="D9" s="283"/>
    </row>
    <row r="10" ht="18.75" spans="1:4">
      <c r="A10" s="283" t="s">
        <v>9</v>
      </c>
      <c r="B10" s="283"/>
      <c r="C10" s="283"/>
      <c r="D10" s="283"/>
    </row>
    <row r="11" ht="18.75" spans="1:4">
      <c r="A11" s="283" t="s">
        <v>10</v>
      </c>
      <c r="B11" s="283"/>
      <c r="C11" s="283"/>
      <c r="D11" s="283"/>
    </row>
    <row r="12" ht="18.75" spans="1:4">
      <c r="A12" s="283" t="s">
        <v>11</v>
      </c>
      <c r="B12" s="283"/>
      <c r="C12" s="283"/>
      <c r="D12" s="283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243</v>
      </c>
      <c r="B1" s="1"/>
      <c r="C1" s="1"/>
      <c r="D1" s="1"/>
    </row>
    <row r="2" ht="15" spans="1:4">
      <c r="A2" s="3"/>
      <c r="B2" s="3"/>
      <c r="C2" s="3"/>
      <c r="D2" s="3" t="s">
        <v>244</v>
      </c>
    </row>
    <row r="3" ht="20.25" customHeight="1" spans="1:4">
      <c r="A3" s="5" t="s">
        <v>245</v>
      </c>
      <c r="B3" s="52" t="s">
        <v>37</v>
      </c>
      <c r="C3" s="53" t="s">
        <v>16</v>
      </c>
      <c r="D3" s="34" t="s">
        <v>246</v>
      </c>
    </row>
    <row r="4" ht="14.25" spans="1:3">
      <c r="A4" s="17" t="s">
        <v>247</v>
      </c>
      <c r="C4" s="54"/>
    </row>
    <row r="5" ht="14.25" spans="1:4">
      <c r="A5" s="12" t="s">
        <v>248</v>
      </c>
      <c r="B5" s="55">
        <v>3559.93332049586</v>
      </c>
      <c r="C5" s="56">
        <v>8.51714501616605</v>
      </c>
      <c r="D5" s="39" t="s">
        <v>69</v>
      </c>
    </row>
    <row r="6" ht="14.25" spans="1:4">
      <c r="A6" s="12" t="s">
        <v>249</v>
      </c>
      <c r="B6" s="55">
        <v>358.078477197066</v>
      </c>
      <c r="C6" s="56">
        <v>7.05048447076287</v>
      </c>
      <c r="D6" s="57">
        <f>RANK(C6,$C$6:$C$15)</f>
        <v>7</v>
      </c>
    </row>
    <row r="7" ht="14.25" spans="1:4">
      <c r="A7" s="12" t="s">
        <v>250</v>
      </c>
      <c r="B7" s="55">
        <v>430.674910130006</v>
      </c>
      <c r="C7" s="56">
        <v>3.00534251471092</v>
      </c>
      <c r="D7" s="57">
        <f t="shared" ref="D7:D15" si="0">RANK(C7,$C$6:$C$15)</f>
        <v>9</v>
      </c>
    </row>
    <row r="8" ht="14.25" spans="1:4">
      <c r="A8" s="12" t="s">
        <v>251</v>
      </c>
      <c r="B8" s="55">
        <v>331.471414448741</v>
      </c>
      <c r="C8" s="56">
        <v>1.15886196211861</v>
      </c>
      <c r="D8" s="57">
        <f t="shared" si="0"/>
        <v>10</v>
      </c>
    </row>
    <row r="9" ht="14.25" spans="1:4">
      <c r="A9" s="12" t="s">
        <v>252</v>
      </c>
      <c r="B9" s="55">
        <v>200.033533173999</v>
      </c>
      <c r="C9" s="56">
        <v>8.55565759853323</v>
      </c>
      <c r="D9" s="57">
        <f t="shared" si="0"/>
        <v>3</v>
      </c>
    </row>
    <row r="10" ht="14.25" spans="1:4">
      <c r="A10" s="12" t="s">
        <v>253</v>
      </c>
      <c r="B10" s="55">
        <v>693.986738743873</v>
      </c>
      <c r="C10" s="56">
        <v>16.8389843922582</v>
      </c>
      <c r="D10" s="57">
        <f t="shared" si="0"/>
        <v>1</v>
      </c>
    </row>
    <row r="11" ht="14.25" spans="1:4">
      <c r="A11" s="12" t="s">
        <v>254</v>
      </c>
      <c r="B11" s="55">
        <v>304.412714669472</v>
      </c>
      <c r="C11" s="56">
        <v>7.16558181998562</v>
      </c>
      <c r="D11" s="57">
        <f t="shared" si="0"/>
        <v>5</v>
      </c>
    </row>
    <row r="12" ht="14.25" spans="1:4">
      <c r="A12" s="12" t="s">
        <v>255</v>
      </c>
      <c r="B12" s="55">
        <v>213.58989926461</v>
      </c>
      <c r="C12" s="56">
        <v>6.76866063881765</v>
      </c>
      <c r="D12" s="57">
        <v>6</v>
      </c>
    </row>
    <row r="13" ht="14.25" spans="1:4">
      <c r="A13" s="12" t="s">
        <v>256</v>
      </c>
      <c r="B13" s="55">
        <v>354.122611760167</v>
      </c>
      <c r="C13" s="56">
        <v>7.54523768712281</v>
      </c>
      <c r="D13" s="57">
        <f t="shared" si="0"/>
        <v>4</v>
      </c>
    </row>
    <row r="14" ht="14.25" spans="1:4">
      <c r="A14" s="12" t="s">
        <v>257</v>
      </c>
      <c r="B14" s="55">
        <v>415.483115734685</v>
      </c>
      <c r="C14" s="56">
        <v>8.80446061347047</v>
      </c>
      <c r="D14" s="57">
        <f t="shared" si="0"/>
        <v>2</v>
      </c>
    </row>
    <row r="15" ht="14.25" spans="1:4">
      <c r="A15" s="12" t="s">
        <v>258</v>
      </c>
      <c r="B15" s="55">
        <v>516.157247067491</v>
      </c>
      <c r="C15" s="56">
        <v>7.05054074837921</v>
      </c>
      <c r="D15" s="57">
        <f t="shared" si="0"/>
        <v>6</v>
      </c>
    </row>
    <row r="16" ht="14.25" spans="1:4">
      <c r="A16" s="58" t="s">
        <v>259</v>
      </c>
      <c r="B16" s="59"/>
      <c r="C16" s="60"/>
      <c r="D16" s="61"/>
    </row>
    <row r="17" ht="14.25" spans="1:4">
      <c r="A17" s="12" t="s">
        <v>248</v>
      </c>
      <c r="B17" s="55">
        <v>867.747904111743</v>
      </c>
      <c r="C17" s="56">
        <v>14.8</v>
      </c>
      <c r="D17" s="39" t="s">
        <v>69</v>
      </c>
    </row>
    <row r="18" ht="14.25" spans="1:4">
      <c r="A18" s="12" t="s">
        <v>249</v>
      </c>
      <c r="B18" s="55">
        <v>48.822815484445</v>
      </c>
      <c r="C18" s="56">
        <v>11</v>
      </c>
      <c r="D18" s="62">
        <f>RANK(C18,$C$18:$C$27)</f>
        <v>3</v>
      </c>
    </row>
    <row r="19" ht="14.25" spans="1:4">
      <c r="A19" s="12" t="s">
        <v>250</v>
      </c>
      <c r="B19" s="55">
        <v>159.03447188714</v>
      </c>
      <c r="C19" s="56">
        <v>2.3</v>
      </c>
      <c r="D19" s="62">
        <f t="shared" ref="D19:D27" si="1">RANK(C19,$C$18:$C$27)</f>
        <v>8</v>
      </c>
    </row>
    <row r="20" ht="14.25" spans="1:4">
      <c r="A20" s="12" t="s">
        <v>251</v>
      </c>
      <c r="B20" s="55">
        <v>207.009104562395</v>
      </c>
      <c r="C20" s="56">
        <v>-4</v>
      </c>
      <c r="D20" s="62">
        <f t="shared" si="1"/>
        <v>10</v>
      </c>
    </row>
    <row r="21" ht="14.25" spans="1:4">
      <c r="A21" s="12" t="s">
        <v>252</v>
      </c>
      <c r="B21" s="55">
        <v>38.7770405583425</v>
      </c>
      <c r="C21" s="63">
        <v>8.6</v>
      </c>
      <c r="D21" s="62">
        <f t="shared" si="1"/>
        <v>5</v>
      </c>
    </row>
    <row r="22" ht="14.25" spans="1:4">
      <c r="A22" s="12" t="s">
        <v>253</v>
      </c>
      <c r="B22" s="55">
        <v>481.05002237275</v>
      </c>
      <c r="C22" s="63">
        <v>33</v>
      </c>
      <c r="D22" s="62">
        <f t="shared" si="1"/>
        <v>1</v>
      </c>
    </row>
    <row r="23" ht="14.25" spans="1:4">
      <c r="A23" s="12" t="s">
        <v>254</v>
      </c>
      <c r="B23" s="55">
        <v>17.5968658304675</v>
      </c>
      <c r="C23" s="63">
        <v>0.2</v>
      </c>
      <c r="D23" s="62">
        <f t="shared" si="1"/>
        <v>9</v>
      </c>
    </row>
    <row r="24" ht="14.25" spans="1:4">
      <c r="A24" s="12" t="s">
        <v>255</v>
      </c>
      <c r="B24" s="55">
        <v>11.7215507409</v>
      </c>
      <c r="C24" s="63">
        <v>6.5</v>
      </c>
      <c r="D24" s="62">
        <f t="shared" si="1"/>
        <v>6</v>
      </c>
    </row>
    <row r="25" ht="14.25" spans="1:4">
      <c r="A25" s="12" t="s">
        <v>256</v>
      </c>
      <c r="B25" s="55">
        <v>17.8970280855375</v>
      </c>
      <c r="C25" s="63">
        <v>11.9</v>
      </c>
      <c r="D25" s="62">
        <f t="shared" si="1"/>
        <v>2</v>
      </c>
    </row>
    <row r="26" ht="14.25" spans="1:4">
      <c r="A26" s="12" t="s">
        <v>257</v>
      </c>
      <c r="B26" s="55">
        <v>28.7596619964225</v>
      </c>
      <c r="C26" s="63">
        <v>10.5</v>
      </c>
      <c r="D26" s="62">
        <f t="shared" si="1"/>
        <v>4</v>
      </c>
    </row>
    <row r="27" ht="15" spans="1:4">
      <c r="A27" s="12" t="s">
        <v>258</v>
      </c>
      <c r="B27" s="55">
        <v>26.554991700975</v>
      </c>
      <c r="C27" s="63">
        <v>2.5</v>
      </c>
      <c r="D27" s="62">
        <f t="shared" si="1"/>
        <v>7</v>
      </c>
    </row>
    <row r="28" ht="21.75" customHeight="1" spans="1:4">
      <c r="A28" s="64" t="s">
        <v>260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261</v>
      </c>
      <c r="B1" s="1"/>
      <c r="C1" s="1"/>
      <c r="D1" s="1"/>
    </row>
    <row r="2" ht="14.25" spans="1:3">
      <c r="A2" s="31"/>
      <c r="B2" s="31"/>
      <c r="C2" s="32" t="s">
        <v>262</v>
      </c>
    </row>
    <row r="3" ht="18" customHeight="1" spans="1:4">
      <c r="A3" s="5" t="s">
        <v>245</v>
      </c>
      <c r="B3" s="33" t="s">
        <v>37</v>
      </c>
      <c r="C3" s="33" t="s">
        <v>16</v>
      </c>
      <c r="D3" s="34" t="s">
        <v>246</v>
      </c>
    </row>
    <row r="4" ht="14.25" spans="1:4">
      <c r="A4" s="8" t="s">
        <v>263</v>
      </c>
      <c r="B4" s="35"/>
      <c r="C4" s="35"/>
      <c r="D4" s="36"/>
    </row>
    <row r="5" ht="14.25" spans="1:4">
      <c r="A5" s="12" t="s">
        <v>248</v>
      </c>
      <c r="B5" s="37">
        <v>1376.08</v>
      </c>
      <c r="C5" s="38">
        <v>19.1</v>
      </c>
      <c r="D5" s="39" t="s">
        <v>69</v>
      </c>
    </row>
    <row r="6" ht="14.25" spans="1:4">
      <c r="A6" s="12" t="s">
        <v>249</v>
      </c>
      <c r="B6" s="40">
        <v>115.03</v>
      </c>
      <c r="C6" s="41">
        <v>20.1</v>
      </c>
      <c r="D6" s="39">
        <f>RANK(C6,$C$6:$C$15)</f>
        <v>4</v>
      </c>
    </row>
    <row r="7" ht="14.25" spans="1:4">
      <c r="A7" s="12" t="s">
        <v>250</v>
      </c>
      <c r="B7" s="37">
        <v>121.37</v>
      </c>
      <c r="C7" s="38">
        <v>14.6</v>
      </c>
      <c r="D7" s="39">
        <f t="shared" ref="D7:D15" si="0">RANK(C7,$C$6:$C$15)</f>
        <v>6</v>
      </c>
    </row>
    <row r="8" ht="14.25" spans="1:4">
      <c r="A8" s="12" t="s">
        <v>251</v>
      </c>
      <c r="B8" s="37">
        <v>141.64</v>
      </c>
      <c r="C8" s="38">
        <v>23.1</v>
      </c>
      <c r="D8" s="39">
        <f t="shared" si="0"/>
        <v>3</v>
      </c>
    </row>
    <row r="9" ht="14.25" spans="1:4">
      <c r="A9" s="12" t="s">
        <v>252</v>
      </c>
      <c r="B9" s="37">
        <v>84.99</v>
      </c>
      <c r="C9" s="38">
        <v>4.7</v>
      </c>
      <c r="D9" s="39">
        <f t="shared" si="0"/>
        <v>10</v>
      </c>
    </row>
    <row r="10" ht="14.25" spans="1:4">
      <c r="A10" s="12" t="s">
        <v>253</v>
      </c>
      <c r="B10" s="37">
        <v>320.19</v>
      </c>
      <c r="C10" s="38">
        <v>10.2</v>
      </c>
      <c r="D10" s="39">
        <f t="shared" si="0"/>
        <v>7</v>
      </c>
    </row>
    <row r="11" ht="14.25" spans="1:4">
      <c r="A11" s="12" t="s">
        <v>254</v>
      </c>
      <c r="B11" s="37">
        <v>154.42</v>
      </c>
      <c r="C11" s="38">
        <v>6.5</v>
      </c>
      <c r="D11" s="39">
        <f t="shared" si="0"/>
        <v>9</v>
      </c>
    </row>
    <row r="12" ht="14.25" spans="1:4">
      <c r="A12" s="12" t="s">
        <v>255</v>
      </c>
      <c r="B12" s="37">
        <v>157.77</v>
      </c>
      <c r="C12" s="38">
        <v>68.7</v>
      </c>
      <c r="D12" s="39">
        <f t="shared" si="0"/>
        <v>1</v>
      </c>
    </row>
    <row r="13" ht="14.25" spans="1:4">
      <c r="A13" s="12" t="s">
        <v>256</v>
      </c>
      <c r="B13" s="37">
        <v>89.55</v>
      </c>
      <c r="C13" s="38">
        <v>48.2</v>
      </c>
      <c r="D13" s="39">
        <f t="shared" si="0"/>
        <v>2</v>
      </c>
    </row>
    <row r="14" ht="14.25" spans="1:4">
      <c r="A14" s="12" t="s">
        <v>257</v>
      </c>
      <c r="B14" s="37">
        <v>98.49</v>
      </c>
      <c r="C14" s="38">
        <v>16.6</v>
      </c>
      <c r="D14" s="39">
        <f t="shared" si="0"/>
        <v>5</v>
      </c>
    </row>
    <row r="15" ht="14.25" spans="1:4">
      <c r="A15" s="12" t="s">
        <v>258</v>
      </c>
      <c r="B15" s="37">
        <v>131.78</v>
      </c>
      <c r="C15" s="38">
        <v>9</v>
      </c>
      <c r="D15" s="39">
        <f t="shared" si="0"/>
        <v>8</v>
      </c>
    </row>
    <row r="16" ht="14.25" spans="1:4">
      <c r="A16" s="17" t="s">
        <v>264</v>
      </c>
      <c r="B16" s="42"/>
      <c r="C16" s="42"/>
      <c r="D16" s="43"/>
    </row>
    <row r="17" ht="14.25" spans="1:4">
      <c r="A17" s="12" t="s">
        <v>248</v>
      </c>
      <c r="B17" s="37">
        <v>1784.45638</v>
      </c>
      <c r="C17" s="38">
        <v>8.89</v>
      </c>
      <c r="D17" s="39" t="s">
        <v>69</v>
      </c>
    </row>
    <row r="18" ht="14.25" spans="1:4">
      <c r="A18" s="12" t="s">
        <v>249</v>
      </c>
      <c r="B18" s="37">
        <v>423.97234</v>
      </c>
      <c r="C18" s="38">
        <v>9.65</v>
      </c>
      <c r="D18" s="44">
        <f>RANK(C18,$C$18:$C$27)</f>
        <v>1</v>
      </c>
    </row>
    <row r="19" ht="14.25" spans="1:4">
      <c r="A19" s="12" t="s">
        <v>250</v>
      </c>
      <c r="B19" s="37">
        <v>313.94945</v>
      </c>
      <c r="C19" s="38">
        <v>8.4</v>
      </c>
      <c r="D19" s="44">
        <v>8</v>
      </c>
    </row>
    <row r="20" ht="14.25" spans="1:4">
      <c r="A20" s="12" t="s">
        <v>251</v>
      </c>
      <c r="B20" s="37">
        <v>42.89929</v>
      </c>
      <c r="C20" s="38">
        <v>9.23</v>
      </c>
      <c r="D20" s="44">
        <f t="shared" ref="D19:D27" si="1">RANK(C20,$C$18:$C$27)</f>
        <v>3</v>
      </c>
    </row>
    <row r="21" ht="14.25" spans="1:4">
      <c r="A21" s="12" t="s">
        <v>252</v>
      </c>
      <c r="B21" s="37">
        <v>146.93488</v>
      </c>
      <c r="C21" s="38">
        <v>7.99</v>
      </c>
      <c r="D21" s="44">
        <f t="shared" si="1"/>
        <v>8</v>
      </c>
    </row>
    <row r="22" ht="14.25" spans="1:4">
      <c r="A22" s="12" t="s">
        <v>253</v>
      </c>
      <c r="B22" s="37">
        <v>107.45339</v>
      </c>
      <c r="C22" s="38">
        <v>7.35</v>
      </c>
      <c r="D22" s="44">
        <f t="shared" si="1"/>
        <v>10</v>
      </c>
    </row>
    <row r="23" ht="14.25" spans="1:4">
      <c r="A23" s="12" t="s">
        <v>254</v>
      </c>
      <c r="B23" s="37">
        <v>159.23524</v>
      </c>
      <c r="C23" s="38">
        <v>7.61</v>
      </c>
      <c r="D23" s="44">
        <f t="shared" si="1"/>
        <v>9</v>
      </c>
    </row>
    <row r="24" ht="14.25" spans="1:4">
      <c r="A24" s="12" t="s">
        <v>255</v>
      </c>
      <c r="B24" s="37">
        <v>72.97468</v>
      </c>
      <c r="C24" s="38">
        <v>8.59</v>
      </c>
      <c r="D24" s="44">
        <f t="shared" si="1"/>
        <v>6</v>
      </c>
    </row>
    <row r="25" ht="14.25" spans="1:4">
      <c r="A25" s="12" t="s">
        <v>256</v>
      </c>
      <c r="B25" s="37">
        <v>177.95104</v>
      </c>
      <c r="C25" s="38">
        <v>8.97</v>
      </c>
      <c r="D25" s="44">
        <f t="shared" si="1"/>
        <v>5</v>
      </c>
    </row>
    <row r="26" ht="14.25" spans="1:4">
      <c r="A26" s="12" t="s">
        <v>257</v>
      </c>
      <c r="B26" s="37">
        <v>141.31477</v>
      </c>
      <c r="C26" s="38">
        <v>9.4</v>
      </c>
      <c r="D26" s="44">
        <v>2</v>
      </c>
    </row>
    <row r="27" ht="14.25" spans="1:4">
      <c r="A27" s="12" t="s">
        <v>258</v>
      </c>
      <c r="B27" s="37">
        <v>305.22469</v>
      </c>
      <c r="C27" s="38">
        <v>9.21</v>
      </c>
      <c r="D27" s="44">
        <f t="shared" si="1"/>
        <v>4</v>
      </c>
    </row>
    <row r="28" ht="14.25" spans="1:4">
      <c r="A28" s="17" t="s">
        <v>265</v>
      </c>
      <c r="B28" s="45"/>
      <c r="C28" s="46"/>
      <c r="D28" s="47"/>
    </row>
    <row r="29" ht="14.25" spans="1:4">
      <c r="A29" s="12" t="s">
        <v>248</v>
      </c>
      <c r="B29" s="37">
        <v>160.3529</v>
      </c>
      <c r="C29" s="38">
        <v>16.3862487434359</v>
      </c>
      <c r="D29" s="39" t="s">
        <v>69</v>
      </c>
    </row>
    <row r="30" ht="14.25" spans="1:4">
      <c r="A30" s="12" t="s">
        <v>249</v>
      </c>
      <c r="B30" s="37">
        <v>3.3829</v>
      </c>
      <c r="C30" s="38">
        <v>-9.19851835945888</v>
      </c>
      <c r="D30" s="39">
        <f>RANK(C30,$C$30:$C$39)</f>
        <v>9</v>
      </c>
    </row>
    <row r="31" ht="14.25" spans="1:4">
      <c r="A31" s="12" t="s">
        <v>250</v>
      </c>
      <c r="B31" s="37">
        <v>7.2039</v>
      </c>
      <c r="C31" s="38">
        <v>28.4873454973514</v>
      </c>
      <c r="D31" s="39">
        <f t="shared" ref="D31:D39" si="2">RANK(C31,$C$30:$C$39)</f>
        <v>5</v>
      </c>
    </row>
    <row r="32" ht="14.25" spans="1:4">
      <c r="A32" s="12" t="s">
        <v>251</v>
      </c>
      <c r="B32" s="37">
        <v>4.6087</v>
      </c>
      <c r="C32" s="38">
        <v>-15.2048720354731</v>
      </c>
      <c r="D32" s="39">
        <f t="shared" si="2"/>
        <v>10</v>
      </c>
    </row>
    <row r="33" ht="14.25" spans="1:4">
      <c r="A33" s="12" t="s">
        <v>252</v>
      </c>
      <c r="B33" s="37">
        <v>6.5828</v>
      </c>
      <c r="C33" s="38">
        <v>11.8933895395285</v>
      </c>
      <c r="D33" s="39">
        <f t="shared" si="2"/>
        <v>7</v>
      </c>
    </row>
    <row r="34" ht="14.25" spans="1:4">
      <c r="A34" s="12" t="s">
        <v>253</v>
      </c>
      <c r="B34" s="37">
        <v>15.812</v>
      </c>
      <c r="C34" s="38">
        <v>29.5746947471933</v>
      </c>
      <c r="D34" s="39">
        <f t="shared" si="2"/>
        <v>4</v>
      </c>
    </row>
    <row r="35" ht="14.25" spans="1:4">
      <c r="A35" s="12" t="s">
        <v>254</v>
      </c>
      <c r="B35" s="37">
        <v>15.006</v>
      </c>
      <c r="C35" s="38">
        <v>34.4671852037707</v>
      </c>
      <c r="D35" s="39">
        <f t="shared" si="2"/>
        <v>3</v>
      </c>
    </row>
    <row r="36" ht="14.25" spans="1:4">
      <c r="A36" s="12" t="s">
        <v>255</v>
      </c>
      <c r="B36" s="37">
        <v>14.0448</v>
      </c>
      <c r="C36" s="38">
        <v>133.077765607886</v>
      </c>
      <c r="D36" s="39">
        <f t="shared" si="2"/>
        <v>1</v>
      </c>
    </row>
    <row r="37" ht="14.25" spans="1:4">
      <c r="A37" s="12" t="s">
        <v>256</v>
      </c>
      <c r="B37" s="37">
        <v>9.5504</v>
      </c>
      <c r="C37" s="38">
        <v>42.4242424242424</v>
      </c>
      <c r="D37" s="39">
        <f t="shared" si="2"/>
        <v>2</v>
      </c>
    </row>
    <row r="38" ht="14.25" spans="1:4">
      <c r="A38" s="12" t="s">
        <v>257</v>
      </c>
      <c r="B38" s="37">
        <v>9.3057</v>
      </c>
      <c r="C38" s="38">
        <v>-8.1381230195161</v>
      </c>
      <c r="D38" s="39">
        <f t="shared" si="2"/>
        <v>8</v>
      </c>
    </row>
    <row r="39" ht="14.25" spans="1:4">
      <c r="A39" s="27" t="s">
        <v>258</v>
      </c>
      <c r="B39" s="48">
        <v>17.5281</v>
      </c>
      <c r="C39" s="49">
        <v>16.1</v>
      </c>
      <c r="D39" s="50">
        <f t="shared" si="2"/>
        <v>6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266</v>
      </c>
      <c r="B1" s="1"/>
      <c r="C1" s="1"/>
      <c r="D1" s="1"/>
    </row>
    <row r="2" ht="15" spans="1:4">
      <c r="A2" s="2"/>
      <c r="B2" s="2"/>
      <c r="C2" s="3" t="s">
        <v>267</v>
      </c>
      <c r="D2" s="4"/>
    </row>
    <row r="3" ht="19.5" customHeight="1" spans="1:4">
      <c r="A3" s="5" t="s">
        <v>245</v>
      </c>
      <c r="B3" s="6" t="s">
        <v>37</v>
      </c>
      <c r="C3" s="6" t="s">
        <v>16</v>
      </c>
      <c r="D3" s="7" t="s">
        <v>246</v>
      </c>
    </row>
    <row r="4" ht="14.25" customHeight="1" spans="1:4">
      <c r="A4" s="8" t="s">
        <v>268</v>
      </c>
      <c r="B4" s="9"/>
      <c r="C4" s="10"/>
      <c r="D4" s="11"/>
    </row>
    <row r="5" ht="14.25" customHeight="1" spans="1:4">
      <c r="A5" s="12" t="s">
        <v>248</v>
      </c>
      <c r="B5" s="13">
        <v>540.2232</v>
      </c>
      <c r="C5" s="14">
        <v>0.184355777534995</v>
      </c>
      <c r="D5" s="15" t="s">
        <v>69</v>
      </c>
    </row>
    <row r="6" ht="14.25" customHeight="1" spans="1:4">
      <c r="A6" s="12" t="s">
        <v>249</v>
      </c>
      <c r="B6" s="13">
        <v>14.2293</v>
      </c>
      <c r="C6" s="14">
        <v>3.54078892793992</v>
      </c>
      <c r="D6" s="16">
        <f>RANK(C6,$C$6:$C$15)</f>
        <v>3</v>
      </c>
    </row>
    <row r="7" ht="14.25" customHeight="1" spans="1:4">
      <c r="A7" s="12" t="s">
        <v>250</v>
      </c>
      <c r="B7" s="13">
        <v>20.2875</v>
      </c>
      <c r="C7" s="14">
        <v>8.18211389050343</v>
      </c>
      <c r="D7" s="16">
        <f t="shared" ref="D7:D15" si="0">RANK(C7,$C$6:$C$15)</f>
        <v>2</v>
      </c>
    </row>
    <row r="8" ht="14.25" customHeight="1" spans="1:4">
      <c r="A8" s="12" t="s">
        <v>251</v>
      </c>
      <c r="B8" s="13">
        <v>21.9079</v>
      </c>
      <c r="C8" s="14">
        <v>1.15010988605093</v>
      </c>
      <c r="D8" s="16">
        <f t="shared" si="0"/>
        <v>4</v>
      </c>
    </row>
    <row r="9" ht="14.25" customHeight="1" spans="1:4">
      <c r="A9" s="12" t="s">
        <v>252</v>
      </c>
      <c r="B9" s="13">
        <v>18.8819</v>
      </c>
      <c r="C9" s="14">
        <v>0.523328861347139</v>
      </c>
      <c r="D9" s="16">
        <f t="shared" si="0"/>
        <v>6</v>
      </c>
    </row>
    <row r="10" ht="14.25" customHeight="1" spans="1:4">
      <c r="A10" s="12" t="s">
        <v>253</v>
      </c>
      <c r="B10" s="13">
        <v>24.375</v>
      </c>
      <c r="C10" s="14">
        <v>-2.64175360674858</v>
      </c>
      <c r="D10" s="16">
        <f t="shared" si="0"/>
        <v>9</v>
      </c>
    </row>
    <row r="11" ht="14.25" customHeight="1" spans="1:4">
      <c r="A11" s="12" t="s">
        <v>254</v>
      </c>
      <c r="B11" s="13">
        <v>50.8869</v>
      </c>
      <c r="C11" s="14">
        <v>-1.05176577648665</v>
      </c>
      <c r="D11" s="16">
        <f t="shared" si="0"/>
        <v>8</v>
      </c>
    </row>
    <row r="12" ht="14.25" customHeight="1" spans="1:4">
      <c r="A12" s="12" t="s">
        <v>255</v>
      </c>
      <c r="B12" s="13">
        <v>47.6695</v>
      </c>
      <c r="C12" s="14">
        <v>23.7545236945539</v>
      </c>
      <c r="D12" s="16">
        <f t="shared" si="0"/>
        <v>1</v>
      </c>
    </row>
    <row r="13" ht="14.25" customHeight="1" spans="1:4">
      <c r="A13" s="12" t="s">
        <v>256</v>
      </c>
      <c r="B13" s="13">
        <v>72.4604</v>
      </c>
      <c r="C13" s="14">
        <v>-0.725170811772069</v>
      </c>
      <c r="D13" s="16">
        <f t="shared" si="0"/>
        <v>7</v>
      </c>
    </row>
    <row r="14" ht="14.25" customHeight="1" spans="1:4">
      <c r="A14" s="12" t="s">
        <v>257</v>
      </c>
      <c r="B14" s="13">
        <v>47.8683</v>
      </c>
      <c r="C14" s="14">
        <v>-19.1215753858631</v>
      </c>
      <c r="D14" s="16">
        <f t="shared" si="0"/>
        <v>10</v>
      </c>
    </row>
    <row r="15" ht="14.25" customHeight="1" spans="1:4">
      <c r="A15" s="12" t="s">
        <v>258</v>
      </c>
      <c r="B15" s="13">
        <v>82.0907</v>
      </c>
      <c r="C15" s="14">
        <v>1.01481554401595</v>
      </c>
      <c r="D15" s="16">
        <f t="shared" si="0"/>
        <v>5</v>
      </c>
    </row>
    <row r="16" ht="14.25" customHeight="1" spans="1:4">
      <c r="A16" s="17" t="s">
        <v>269</v>
      </c>
      <c r="B16" s="18"/>
      <c r="C16" s="18"/>
      <c r="D16" s="15"/>
    </row>
    <row r="17" ht="14.25" customHeight="1" spans="1:4">
      <c r="A17" s="12" t="s">
        <v>248</v>
      </c>
      <c r="B17" s="19">
        <v>541.7</v>
      </c>
      <c r="C17" s="20">
        <v>21.4</v>
      </c>
      <c r="D17" s="15" t="s">
        <v>69</v>
      </c>
    </row>
    <row r="18" ht="14.25" customHeight="1" spans="1:4">
      <c r="A18" s="12" t="s">
        <v>249</v>
      </c>
      <c r="B18" s="13"/>
      <c r="C18" s="14"/>
      <c r="D18" s="15"/>
    </row>
    <row r="19" ht="14.25" customHeight="1" spans="1:4">
      <c r="A19" s="12" t="s">
        <v>250</v>
      </c>
      <c r="B19" s="21"/>
      <c r="C19" s="22"/>
      <c r="D19" s="15"/>
    </row>
    <row r="20" ht="14.25" customHeight="1" spans="1:4">
      <c r="A20" s="12" t="s">
        <v>251</v>
      </c>
      <c r="B20" s="21"/>
      <c r="C20" s="22"/>
      <c r="D20" s="15"/>
    </row>
    <row r="21" ht="14.25" customHeight="1" spans="1:4">
      <c r="A21" s="12" t="s">
        <v>252</v>
      </c>
      <c r="B21" s="21"/>
      <c r="C21" s="22"/>
      <c r="D21" s="15"/>
    </row>
    <row r="22" ht="14.25" customHeight="1" spans="1:4">
      <c r="A22" s="12" t="s">
        <v>253</v>
      </c>
      <c r="B22" s="21"/>
      <c r="C22" s="22"/>
      <c r="D22" s="15"/>
    </row>
    <row r="23" ht="14.25" customHeight="1" spans="1:4">
      <c r="A23" s="12" t="s">
        <v>254</v>
      </c>
      <c r="B23" s="21"/>
      <c r="C23" s="22"/>
      <c r="D23" s="15"/>
    </row>
    <row r="24" ht="14.25" customHeight="1" spans="1:4">
      <c r="A24" s="12" t="s">
        <v>255</v>
      </c>
      <c r="B24" s="21"/>
      <c r="C24" s="22"/>
      <c r="D24" s="15"/>
    </row>
    <row r="25" ht="14.25" customHeight="1" spans="1:4">
      <c r="A25" s="12" t="s">
        <v>256</v>
      </c>
      <c r="B25" s="21"/>
      <c r="C25" s="22"/>
      <c r="D25" s="15"/>
    </row>
    <row r="26" ht="14.25" customHeight="1" spans="1:4">
      <c r="A26" s="12" t="s">
        <v>257</v>
      </c>
      <c r="B26" s="21"/>
      <c r="C26" s="22"/>
      <c r="D26" s="15"/>
    </row>
    <row r="27" ht="14.25" customHeight="1" spans="1:4">
      <c r="A27" s="12" t="s">
        <v>258</v>
      </c>
      <c r="B27" s="21"/>
      <c r="C27" s="22"/>
      <c r="D27" s="15"/>
    </row>
    <row r="28" ht="14.25" customHeight="1" spans="1:4">
      <c r="A28" s="17" t="s">
        <v>270</v>
      </c>
      <c r="B28" s="18"/>
      <c r="C28" s="18"/>
      <c r="D28" s="15"/>
    </row>
    <row r="29" ht="14.25" customHeight="1" spans="1:4">
      <c r="A29" s="12" t="s">
        <v>248</v>
      </c>
      <c r="B29" s="23">
        <v>29.6818</v>
      </c>
      <c r="C29" s="24">
        <v>19.21</v>
      </c>
      <c r="D29" s="25" t="s">
        <v>69</v>
      </c>
    </row>
    <row r="30" ht="14.25" customHeight="1" spans="1:4">
      <c r="A30" s="12" t="s">
        <v>249</v>
      </c>
      <c r="B30" s="23">
        <v>0.0061</v>
      </c>
      <c r="C30" s="24">
        <v>-57.7</v>
      </c>
      <c r="D30" s="25" t="s">
        <v>69</v>
      </c>
    </row>
    <row r="31" ht="14.25" customHeight="1" spans="1:4">
      <c r="A31" s="12" t="s">
        <v>250</v>
      </c>
      <c r="B31" s="23">
        <v>2.025</v>
      </c>
      <c r="C31" s="24">
        <v>3950</v>
      </c>
      <c r="D31" s="25" t="s">
        <v>69</v>
      </c>
    </row>
    <row r="32" ht="14.25" customHeight="1" spans="1:4">
      <c r="A32" s="12" t="s">
        <v>251</v>
      </c>
      <c r="B32" s="23">
        <v>0</v>
      </c>
      <c r="C32" s="24" t="s">
        <v>69</v>
      </c>
      <c r="D32" s="25" t="s">
        <v>69</v>
      </c>
    </row>
    <row r="33" ht="14.25" customHeight="1" spans="1:4">
      <c r="A33" s="12" t="s">
        <v>252</v>
      </c>
      <c r="B33" s="23">
        <v>0.0071</v>
      </c>
      <c r="C33" s="26">
        <v>-98.5</v>
      </c>
      <c r="D33" s="25" t="s">
        <v>69</v>
      </c>
    </row>
    <row r="34" ht="14.25" customHeight="1" spans="1:4">
      <c r="A34" s="12" t="s">
        <v>253</v>
      </c>
      <c r="B34" s="23">
        <v>26.2126</v>
      </c>
      <c r="C34" s="26">
        <v>582.62</v>
      </c>
      <c r="D34" s="25" t="s">
        <v>69</v>
      </c>
    </row>
    <row r="35" ht="14.25" customHeight="1" spans="1:4">
      <c r="A35" s="12" t="s">
        <v>254</v>
      </c>
      <c r="B35" s="23">
        <v>0.7226</v>
      </c>
      <c r="C35" s="26">
        <v>135</v>
      </c>
      <c r="D35" s="25" t="s">
        <v>69</v>
      </c>
    </row>
    <row r="36" ht="14.25" customHeight="1" spans="1:4">
      <c r="A36" s="12" t="s">
        <v>255</v>
      </c>
      <c r="B36" s="23">
        <v>0</v>
      </c>
      <c r="C36" s="26" t="s">
        <v>69</v>
      </c>
      <c r="D36" s="25" t="s">
        <v>69</v>
      </c>
    </row>
    <row r="37" ht="14.25" customHeight="1" spans="1:4">
      <c r="A37" s="12" t="s">
        <v>256</v>
      </c>
      <c r="B37" s="23">
        <v>0.3834</v>
      </c>
      <c r="C37" s="26">
        <v>-23.5</v>
      </c>
      <c r="D37" s="25" t="s">
        <v>69</v>
      </c>
    </row>
    <row r="38" ht="14.25" customHeight="1" spans="1:4">
      <c r="A38" s="12" t="s">
        <v>257</v>
      </c>
      <c r="B38" s="23">
        <v>0.042</v>
      </c>
      <c r="C38" s="26">
        <v>-69.5</v>
      </c>
      <c r="D38" s="25" t="s">
        <v>69</v>
      </c>
    </row>
    <row r="39" ht="14.25" customHeight="1" spans="1:4">
      <c r="A39" s="27" t="s">
        <v>258</v>
      </c>
      <c r="B39" s="28">
        <v>0.149</v>
      </c>
      <c r="C39" s="29">
        <v>-26.5</v>
      </c>
      <c r="D39" s="30" t="s">
        <v>69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8"/>
  <sheetViews>
    <sheetView workbookViewId="0">
      <selection activeCell="F17" sqref="F17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  <col min="5" max="5" width="10.375"/>
  </cols>
  <sheetData>
    <row r="1" ht="36" customHeight="1" spans="1:4">
      <c r="A1" s="264" t="s">
        <v>12</v>
      </c>
      <c r="B1" s="264"/>
      <c r="C1" s="265"/>
      <c r="D1" s="264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140" t="s">
        <v>17</v>
      </c>
      <c r="B3" s="266" t="s">
        <v>18</v>
      </c>
      <c r="C3" s="267">
        <f>GDP!B4</f>
        <v>5161572.47067491</v>
      </c>
      <c r="D3" s="268">
        <f>GDP!C4</f>
        <v>7.05054074837921</v>
      </c>
    </row>
    <row r="4" ht="18.75" spans="1:5">
      <c r="A4" s="186" t="s">
        <v>19</v>
      </c>
      <c r="B4" s="134" t="s">
        <v>18</v>
      </c>
      <c r="C4" s="94">
        <f>工业1!C4</f>
        <v>1688348</v>
      </c>
      <c r="D4" s="269">
        <f>工业1!D4</f>
        <v>7.9</v>
      </c>
      <c r="E4" s="61"/>
    </row>
    <row r="5" ht="18.75" spans="1:4">
      <c r="A5" s="186" t="s">
        <v>20</v>
      </c>
      <c r="B5" s="134" t="s">
        <v>18</v>
      </c>
      <c r="C5" s="94">
        <f>工业2!C4</f>
        <v>265549.91700975</v>
      </c>
      <c r="D5" s="269">
        <f>工业2!D4</f>
        <v>2.50013332631578</v>
      </c>
    </row>
    <row r="6" ht="18.75" spans="1:4">
      <c r="A6" s="186" t="s">
        <v>21</v>
      </c>
      <c r="B6" s="134" t="s">
        <v>18</v>
      </c>
      <c r="C6" s="270">
        <f>投资!C3</f>
        <v>1317796</v>
      </c>
      <c r="D6" s="268">
        <f>投资!D3</f>
        <v>9</v>
      </c>
    </row>
    <row r="7" ht="18.75" spans="1:4">
      <c r="A7" s="186" t="s">
        <v>22</v>
      </c>
      <c r="B7" s="134" t="s">
        <v>18</v>
      </c>
      <c r="C7" s="267">
        <f>投资!C5</f>
        <v>536557</v>
      </c>
      <c r="D7" s="268">
        <f>投资!D5</f>
        <v>39.3</v>
      </c>
    </row>
    <row r="8" ht="18.75" spans="1:4">
      <c r="A8" s="186" t="s">
        <v>23</v>
      </c>
      <c r="B8" s="134" t="s">
        <v>18</v>
      </c>
      <c r="C8" s="271">
        <f>贸易!D3</f>
        <v>3052247</v>
      </c>
      <c r="D8" s="202">
        <f>贸易!E3</f>
        <v>9.2</v>
      </c>
    </row>
    <row r="9" ht="18.75" spans="1:4">
      <c r="A9" s="186" t="s">
        <v>24</v>
      </c>
      <c r="B9" s="134" t="s">
        <v>18</v>
      </c>
      <c r="C9" s="272">
        <f>财税金融!C4</f>
        <v>329187.435447</v>
      </c>
      <c r="D9" s="273">
        <f>财税金融!D4</f>
        <v>9.34266988600752</v>
      </c>
    </row>
    <row r="10" ht="18.75" spans="1:4">
      <c r="A10" s="186" t="s">
        <v>25</v>
      </c>
      <c r="B10" s="134" t="s">
        <v>18</v>
      </c>
      <c r="C10" s="272">
        <f>财税金融!C5</f>
        <v>175280.663117</v>
      </c>
      <c r="D10" s="273">
        <v>16.2</v>
      </c>
    </row>
    <row r="11" ht="18.75" spans="1:4">
      <c r="A11" s="186" t="s">
        <v>26</v>
      </c>
      <c r="B11" s="134" t="s">
        <v>18</v>
      </c>
      <c r="C11" s="274">
        <f>财税金融!C11</f>
        <v>820907</v>
      </c>
      <c r="D11" s="275">
        <f>财税金融!D11</f>
        <v>1.01481554401595</v>
      </c>
    </row>
    <row r="12" ht="18.75" spans="1:4">
      <c r="A12" s="186" t="s">
        <v>27</v>
      </c>
      <c r="B12" s="134" t="s">
        <v>18</v>
      </c>
      <c r="C12" s="94">
        <v>351500</v>
      </c>
      <c r="D12" s="276">
        <v>23.1</v>
      </c>
    </row>
    <row r="13" ht="18.75" spans="1:4">
      <c r="A13" s="186" t="s">
        <v>28</v>
      </c>
      <c r="B13" s="134" t="s">
        <v>18</v>
      </c>
      <c r="C13" s="277">
        <v>1490</v>
      </c>
      <c r="D13" s="278">
        <f>分县3!C39</f>
        <v>-26.5</v>
      </c>
    </row>
    <row r="14" ht="18.75" spans="1:4">
      <c r="A14" s="186" t="s">
        <v>29</v>
      </c>
      <c r="B14" s="134" t="s">
        <v>18</v>
      </c>
      <c r="C14" s="279">
        <v>4837239</v>
      </c>
      <c r="D14" s="275">
        <f>财税金融!D12</f>
        <v>3.65232314029653</v>
      </c>
    </row>
    <row r="15" ht="18.75" spans="1:4">
      <c r="A15" s="186" t="s">
        <v>30</v>
      </c>
      <c r="B15" s="134" t="s">
        <v>18</v>
      </c>
      <c r="C15" s="279">
        <f>财税金融!B13</f>
        <v>4086122.669839</v>
      </c>
      <c r="D15" s="275">
        <f>财税金融!D13</f>
        <v>10.144245564135</v>
      </c>
    </row>
    <row r="16" ht="18.75" spans="1:4">
      <c r="A16" s="186" t="s">
        <v>31</v>
      </c>
      <c r="B16" s="134" t="s">
        <v>18</v>
      </c>
      <c r="C16" s="279">
        <f>财税金融!B14</f>
        <v>2964894.205127</v>
      </c>
      <c r="D16" s="275">
        <f>财税金融!D14</f>
        <v>24.331907123078</v>
      </c>
    </row>
    <row r="17" ht="19.5" spans="1:4">
      <c r="A17" s="232" t="s">
        <v>32</v>
      </c>
      <c r="B17" s="280" t="s">
        <v>33</v>
      </c>
      <c r="C17" s="281">
        <f>主要工业产品产量1!D12</f>
        <v>125734</v>
      </c>
      <c r="D17" s="282">
        <f>主要工业产品产量1!E12</f>
        <v>9.47289602451808</v>
      </c>
    </row>
    <row r="18" spans="3:4">
      <c r="C18" s="61"/>
      <c r="D18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zoomScale="90" zoomScaleNormal="90" workbookViewId="0">
      <selection activeCell="B6" sqref="B6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22" t="s">
        <v>34</v>
      </c>
      <c r="B1" s="122"/>
      <c r="C1" s="122"/>
    </row>
    <row r="2" ht="15" spans="1:6">
      <c r="A2" s="51"/>
      <c r="B2" s="51"/>
      <c r="C2" s="3" t="s">
        <v>35</v>
      </c>
      <c r="D2" s="51"/>
      <c r="E2" s="51"/>
      <c r="F2" s="51"/>
    </row>
    <row r="3" ht="21" customHeight="1" spans="1:6">
      <c r="A3" s="67" t="s">
        <v>36</v>
      </c>
      <c r="B3" s="248" t="s">
        <v>37</v>
      </c>
      <c r="C3" s="69" t="s">
        <v>16</v>
      </c>
      <c r="D3" s="51"/>
      <c r="F3" s="51"/>
    </row>
    <row r="4" ht="23.25" customHeight="1" spans="1:6">
      <c r="A4" s="143" t="s">
        <v>38</v>
      </c>
      <c r="B4" s="256">
        <f>[2]完整原始汇总!$C$2</f>
        <v>5161572.47067491</v>
      </c>
      <c r="C4" s="257">
        <f>[2]完整原始汇总!$C$242</f>
        <v>7.05054074837921</v>
      </c>
      <c r="D4" s="51"/>
      <c r="F4" s="51"/>
    </row>
    <row r="5" ht="24" customHeight="1" spans="1:5">
      <c r="A5" s="145" t="s">
        <v>39</v>
      </c>
      <c r="B5" s="256">
        <f>[2]完整原始汇总!$C$44</f>
        <v>1340718.82289148</v>
      </c>
      <c r="C5" s="257">
        <f>[2]完整原始汇总!$C$284</f>
        <v>8.5691254402085</v>
      </c>
      <c r="D5" s="51"/>
      <c r="E5" s="51"/>
    </row>
    <row r="6" ht="23.25" customHeight="1" spans="1:5">
      <c r="A6" s="145" t="s">
        <v>40</v>
      </c>
      <c r="B6" s="256">
        <f>[2]完整原始汇总!$C$45</f>
        <v>1663934.50522428</v>
      </c>
      <c r="C6" s="257">
        <f>[2]完整原始汇总!$C$285</f>
        <v>4.47680645641732</v>
      </c>
      <c r="D6" s="51"/>
      <c r="E6" s="51"/>
    </row>
    <row r="7" ht="22.5" customHeight="1" spans="1:5">
      <c r="A7" s="145" t="s">
        <v>41</v>
      </c>
      <c r="B7" s="256">
        <f>[2]完整原始汇总!$C$5</f>
        <v>937700.747353098</v>
      </c>
      <c r="C7" s="257">
        <f>[2]完整原始汇总!$C$245</f>
        <v>3.94080639250095</v>
      </c>
      <c r="D7" s="51"/>
      <c r="E7" s="51"/>
    </row>
    <row r="8" ht="23.25" customHeight="1" spans="1:5">
      <c r="A8" s="145" t="s">
        <v>42</v>
      </c>
      <c r="B8" s="256">
        <f>[2]完整原始汇总!$C$11</f>
        <v>727513.26452392</v>
      </c>
      <c r="C8" s="257">
        <f>[2]完整原始汇总!$C$251</f>
        <v>5.25413095076482</v>
      </c>
      <c r="D8" s="51"/>
      <c r="E8" s="51"/>
    </row>
    <row r="9" ht="26.25" customHeight="1" spans="1:5">
      <c r="A9" s="145" t="s">
        <v>43</v>
      </c>
      <c r="B9" s="256">
        <f>[2]完整原始汇总!$C$46</f>
        <v>2156919.14255915</v>
      </c>
      <c r="C9" s="257">
        <f>[2]完整原始汇总!$C$286</f>
        <v>8.1093333975393</v>
      </c>
      <c r="D9" s="51"/>
      <c r="E9" s="51"/>
    </row>
    <row r="10" ht="22.5" customHeight="1" spans="1:6">
      <c r="A10" s="145" t="s">
        <v>44</v>
      </c>
      <c r="B10" s="256">
        <f>[2]完整原始汇总!$C$15</f>
        <v>142489.448557924</v>
      </c>
      <c r="C10" s="257">
        <f>[2]完整原始汇总!$C$255</f>
        <v>24.9994498897766</v>
      </c>
      <c r="D10" s="51"/>
      <c r="F10" s="51"/>
    </row>
    <row r="11" ht="22.5" customHeight="1" spans="1:6">
      <c r="A11" s="145" t="s">
        <v>45</v>
      </c>
      <c r="B11" s="256">
        <f>[2]完整原始汇总!$C$12</f>
        <v>490565.706713541</v>
      </c>
      <c r="C11" s="257">
        <f>[2]完整原始汇总!$C$252</f>
        <v>10.8746661889469</v>
      </c>
      <c r="D11" s="51"/>
      <c r="E11" s="51"/>
      <c r="F11" s="51"/>
    </row>
    <row r="12" ht="23.25" customHeight="1" spans="1:6">
      <c r="A12" s="145" t="s">
        <v>46</v>
      </c>
      <c r="B12" s="256">
        <f>[2]完整原始汇总!$C$24</f>
        <v>68568.0713779134</v>
      </c>
      <c r="C12" s="257">
        <f>[2]完整原始汇总!$C$264</f>
        <v>10.8143246275593</v>
      </c>
      <c r="D12" s="51"/>
      <c r="E12" s="51"/>
      <c r="F12" s="51"/>
    </row>
    <row r="13" ht="22.5" customHeight="1" spans="1:3">
      <c r="A13" s="145" t="s">
        <v>47</v>
      </c>
      <c r="B13" s="256">
        <f>[2]完整原始汇总!$C$28</f>
        <v>197033.063111822</v>
      </c>
      <c r="C13" s="257">
        <f>[2]完整原始汇总!$C$268</f>
        <v>4.01209868864431</v>
      </c>
    </row>
    <row r="14" ht="22.5" customHeight="1" spans="1:3">
      <c r="A14" s="145" t="s">
        <v>48</v>
      </c>
      <c r="B14" s="256">
        <f>[2]完整原始汇总!$C$33</f>
        <v>459925.121312727</v>
      </c>
      <c r="C14" s="257">
        <f>[2]完整原始汇总!$C$273</f>
        <v>2.35744509054854</v>
      </c>
    </row>
    <row r="15" ht="21.75" customHeight="1" spans="1:3">
      <c r="A15" s="145" t="s">
        <v>49</v>
      </c>
      <c r="B15" s="256">
        <f>[2]完整原始汇总!$C$48</f>
        <v>277452.740406697</v>
      </c>
      <c r="C15" s="257">
        <f>[2]完整原始汇总!$C$288</f>
        <v>4.99453714217046</v>
      </c>
    </row>
    <row r="16" ht="23.25" customHeight="1" spans="1:3">
      <c r="A16" s="258" t="s">
        <v>50</v>
      </c>
      <c r="B16" s="259">
        <f>[2]完整原始汇总!$C$49</f>
        <v>476400.218205674</v>
      </c>
      <c r="C16" s="260">
        <f>[2]完整原始汇总!$C$289</f>
        <v>9.83097724060893</v>
      </c>
    </row>
    <row r="17" ht="25.5" customHeight="1" spans="1:3">
      <c r="A17" s="261" t="s">
        <v>51</v>
      </c>
      <c r="B17" s="262" t="s">
        <v>52</v>
      </c>
      <c r="C17" s="263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A4" sqref="A4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22" t="s">
        <v>53</v>
      </c>
      <c r="B1" s="122"/>
      <c r="C1" s="122"/>
      <c r="D1" s="122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36</v>
      </c>
      <c r="B3" s="68" t="s">
        <v>14</v>
      </c>
      <c r="C3" s="248" t="s">
        <v>37</v>
      </c>
      <c r="D3" s="69" t="s">
        <v>16</v>
      </c>
      <c r="H3" s="51"/>
      <c r="I3" s="51"/>
      <c r="J3" s="51"/>
      <c r="K3" s="51"/>
    </row>
    <row r="4" ht="27" customHeight="1" spans="1:11">
      <c r="A4" s="143" t="s">
        <v>54</v>
      </c>
      <c r="B4" s="187" t="s">
        <v>18</v>
      </c>
      <c r="C4" s="249">
        <f>[3]结果表!$C$3</f>
        <v>2251239</v>
      </c>
      <c r="D4" s="250">
        <v>10.7</v>
      </c>
      <c r="H4" s="51"/>
      <c r="I4" s="254"/>
      <c r="J4" s="51"/>
      <c r="K4" s="51"/>
    </row>
    <row r="5" ht="27" customHeight="1" spans="1:11">
      <c r="A5" s="145" t="s">
        <v>55</v>
      </c>
      <c r="B5" s="187" t="s">
        <v>18</v>
      </c>
      <c r="C5" s="251">
        <f>[3]结果表!$C$4</f>
        <v>1163263</v>
      </c>
      <c r="D5" s="250">
        <v>7.6</v>
      </c>
      <c r="H5" s="51"/>
      <c r="I5" s="255"/>
      <c r="J5" s="51"/>
      <c r="K5" s="51"/>
    </row>
    <row r="6" ht="27" customHeight="1" spans="1:11">
      <c r="A6" s="145" t="s">
        <v>56</v>
      </c>
      <c r="B6" s="187" t="s">
        <v>18</v>
      </c>
      <c r="C6" s="251">
        <f>[3]结果表!$C$5</f>
        <v>72483</v>
      </c>
      <c r="D6" s="121">
        <f>85.5-100</f>
        <v>-14.5</v>
      </c>
      <c r="H6" s="51"/>
      <c r="I6" s="255"/>
      <c r="J6" s="51"/>
      <c r="K6" s="51"/>
    </row>
    <row r="7" ht="27" customHeight="1" spans="1:11">
      <c r="A7" s="145" t="s">
        <v>57</v>
      </c>
      <c r="B7" s="187" t="s">
        <v>18</v>
      </c>
      <c r="C7" s="251">
        <f>[3]结果表!$C$6</f>
        <v>578820</v>
      </c>
      <c r="D7" s="121">
        <v>25.1</v>
      </c>
      <c r="H7" s="51"/>
      <c r="I7" s="255"/>
      <c r="J7" s="51"/>
      <c r="K7" s="51"/>
    </row>
    <row r="8" ht="27" customHeight="1" spans="1:11">
      <c r="A8" s="145" t="s">
        <v>58</v>
      </c>
      <c r="B8" s="187" t="s">
        <v>18</v>
      </c>
      <c r="C8" s="251">
        <f>[3]结果表!$C$7</f>
        <v>332213</v>
      </c>
      <c r="D8" s="121">
        <v>0.7</v>
      </c>
      <c r="H8" s="51"/>
      <c r="I8" s="255"/>
      <c r="J8" s="51"/>
      <c r="K8" s="51"/>
    </row>
    <row r="9" ht="27" customHeight="1" spans="1:11">
      <c r="A9" s="145" t="s">
        <v>59</v>
      </c>
      <c r="B9" s="187" t="s">
        <v>18</v>
      </c>
      <c r="C9" s="251">
        <f>[3]结果表!$C$8</f>
        <v>104460</v>
      </c>
      <c r="D9" s="250">
        <v>10.1</v>
      </c>
      <c r="H9" s="51"/>
      <c r="I9" s="255"/>
      <c r="J9" s="51"/>
      <c r="K9" s="51"/>
    </row>
    <row r="10" ht="27" customHeight="1" spans="1:11">
      <c r="A10" s="143" t="s">
        <v>60</v>
      </c>
      <c r="B10" s="187" t="s">
        <v>18</v>
      </c>
      <c r="C10" s="251"/>
      <c r="D10" s="250"/>
      <c r="H10" s="51"/>
      <c r="I10" s="255"/>
      <c r="J10" s="51"/>
      <c r="K10" s="51"/>
    </row>
    <row r="11" ht="27" customHeight="1" spans="1:11">
      <c r="A11" s="145" t="s">
        <v>55</v>
      </c>
      <c r="B11" s="187" t="s">
        <v>18</v>
      </c>
      <c r="C11" s="251"/>
      <c r="D11" s="250"/>
      <c r="H11" s="51"/>
      <c r="I11" s="255"/>
      <c r="J11" s="51"/>
      <c r="K11" s="51"/>
    </row>
    <row r="12" ht="27" customHeight="1" spans="1:11">
      <c r="A12" s="145" t="s">
        <v>56</v>
      </c>
      <c r="B12" s="187" t="s">
        <v>18</v>
      </c>
      <c r="C12" s="251"/>
      <c r="D12" s="121"/>
      <c r="H12" s="51"/>
      <c r="I12" s="255"/>
      <c r="J12" s="51"/>
      <c r="K12" s="51"/>
    </row>
    <row r="13" ht="27" customHeight="1" spans="1:11">
      <c r="A13" s="145" t="s">
        <v>57</v>
      </c>
      <c r="B13" s="187" t="s">
        <v>18</v>
      </c>
      <c r="C13" s="251"/>
      <c r="D13" s="121"/>
      <c r="H13" s="51"/>
      <c r="I13" s="255"/>
      <c r="J13" s="51"/>
      <c r="K13" s="51"/>
    </row>
    <row r="14" ht="27" customHeight="1" spans="1:11">
      <c r="A14" s="145" t="s">
        <v>58</v>
      </c>
      <c r="B14" s="187" t="s">
        <v>18</v>
      </c>
      <c r="C14" s="251"/>
      <c r="D14" s="250"/>
      <c r="H14" s="51"/>
      <c r="I14" s="255"/>
      <c r="J14" s="51"/>
      <c r="K14" s="51"/>
    </row>
    <row r="15" ht="27" customHeight="1" spans="1:11">
      <c r="A15" s="205" t="s">
        <v>59</v>
      </c>
      <c r="B15" s="206" t="s">
        <v>18</v>
      </c>
      <c r="C15" s="252"/>
      <c r="D15" s="253"/>
      <c r="H15" s="51"/>
      <c r="I15" s="255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G12" sqref="G12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customWidth="1"/>
    <col min="6" max="6" width="12.625"/>
    <col min="7" max="7" width="10.375"/>
  </cols>
  <sheetData>
    <row r="1" ht="31.5" customHeight="1" spans="1:4">
      <c r="A1" s="122" t="s">
        <v>61</v>
      </c>
      <c r="B1" s="122"/>
      <c r="C1" s="122"/>
      <c r="D1" s="122"/>
    </row>
    <row r="2" ht="19.5" spans="1:4">
      <c r="A2" s="244"/>
      <c r="B2" s="244"/>
      <c r="D2" s="244" t="s">
        <v>35</v>
      </c>
    </row>
    <row r="3" ht="26.25" customHeight="1" spans="1:4">
      <c r="A3" s="67" t="s">
        <v>36</v>
      </c>
      <c r="B3" s="68" t="s">
        <v>62</v>
      </c>
      <c r="C3" s="68" t="s">
        <v>37</v>
      </c>
      <c r="D3" s="69" t="s">
        <v>63</v>
      </c>
    </row>
    <row r="4" ht="29.25" customHeight="1" spans="1:4">
      <c r="A4" s="182" t="s">
        <v>64</v>
      </c>
      <c r="B4" s="245">
        <v>151799</v>
      </c>
      <c r="C4" s="245">
        <v>1688348</v>
      </c>
      <c r="D4" s="109">
        <v>7.9</v>
      </c>
    </row>
    <row r="5" ht="30.75" customHeight="1" spans="1:4">
      <c r="A5" s="186" t="s">
        <v>65</v>
      </c>
      <c r="B5" s="238">
        <v>105056</v>
      </c>
      <c r="C5" s="238">
        <v>1224403</v>
      </c>
      <c r="D5" s="192">
        <v>14.9</v>
      </c>
    </row>
    <row r="6" ht="27" customHeight="1" spans="1:4">
      <c r="A6" s="186" t="s">
        <v>66</v>
      </c>
      <c r="B6" s="238">
        <v>46743</v>
      </c>
      <c r="C6" s="238">
        <v>463945</v>
      </c>
      <c r="D6" s="192">
        <v>-7.4</v>
      </c>
    </row>
    <row r="7" ht="27.75" customHeight="1" spans="1:4">
      <c r="A7" s="186" t="s">
        <v>67</v>
      </c>
      <c r="B7" s="238">
        <v>7771</v>
      </c>
      <c r="C7" s="238">
        <v>99786</v>
      </c>
      <c r="D7" s="192">
        <v>10.2</v>
      </c>
    </row>
    <row r="8" ht="27" customHeight="1" spans="1:4">
      <c r="A8" s="186" t="s">
        <v>68</v>
      </c>
      <c r="B8" s="238">
        <v>0</v>
      </c>
      <c r="C8" s="238">
        <v>0</v>
      </c>
      <c r="D8" s="192" t="s">
        <v>69</v>
      </c>
    </row>
    <row r="9" ht="27.75" customHeight="1" spans="1:4">
      <c r="A9" s="186" t="s">
        <v>70</v>
      </c>
      <c r="B9" s="238">
        <v>136897</v>
      </c>
      <c r="C9" s="238">
        <v>1529013</v>
      </c>
      <c r="D9" s="192">
        <v>7.8</v>
      </c>
    </row>
    <row r="10" ht="28.5" customHeight="1" spans="1:4">
      <c r="A10" s="186" t="s">
        <v>71</v>
      </c>
      <c r="B10" s="238">
        <v>2811</v>
      </c>
      <c r="C10" s="238">
        <v>22693</v>
      </c>
      <c r="D10" s="192">
        <v>7.7</v>
      </c>
    </row>
    <row r="11" ht="27" customHeight="1" spans="1:4">
      <c r="A11" s="186" t="s">
        <v>72</v>
      </c>
      <c r="B11" s="238">
        <v>4321</v>
      </c>
      <c r="C11" s="238">
        <v>36856</v>
      </c>
      <c r="D11" s="192">
        <v>7.3</v>
      </c>
    </row>
    <row r="12" ht="29.25" customHeight="1" spans="1:4">
      <c r="A12" s="232" t="s">
        <v>73</v>
      </c>
      <c r="B12" s="241">
        <v>17399</v>
      </c>
      <c r="C12" s="241">
        <v>202625</v>
      </c>
      <c r="D12" s="246">
        <v>-5.5</v>
      </c>
    </row>
    <row r="13" ht="14.25" spans="4:4">
      <c r="D13" s="247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F11" sqref="F11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121" customWidth="1"/>
    <col min="5" max="5" width="12.625"/>
    <col min="6" max="6" width="11.5"/>
  </cols>
  <sheetData>
    <row r="1" ht="30.75" customHeight="1" spans="1:4">
      <c r="A1" s="1" t="s">
        <v>74</v>
      </c>
      <c r="B1" s="1"/>
      <c r="C1" s="1"/>
      <c r="D1" s="236"/>
    </row>
    <row r="2" ht="18.75" customHeight="1" spans="1:4">
      <c r="A2" s="229"/>
      <c r="B2" s="229"/>
      <c r="C2" s="235"/>
      <c r="D2" s="237" t="s">
        <v>35</v>
      </c>
    </row>
    <row r="3" ht="30.75" customHeight="1" spans="1:4">
      <c r="A3" s="67" t="s">
        <v>36</v>
      </c>
      <c r="B3" s="68" t="s">
        <v>62</v>
      </c>
      <c r="C3" s="68" t="s">
        <v>37</v>
      </c>
      <c r="D3" s="230" t="s">
        <v>75</v>
      </c>
    </row>
    <row r="4" ht="27" customHeight="1" spans="1:4">
      <c r="A4" s="182" t="s">
        <v>76</v>
      </c>
      <c r="B4" s="238">
        <v>25067.776270944</v>
      </c>
      <c r="C4" s="239">
        <v>265549.91700975</v>
      </c>
      <c r="D4" s="240">
        <v>2.50013332631578</v>
      </c>
    </row>
    <row r="5" ht="26.25" customHeight="1" spans="1:4">
      <c r="A5" s="186" t="s">
        <v>65</v>
      </c>
      <c r="B5" s="238">
        <v>13627.670111088</v>
      </c>
      <c r="C5" s="239">
        <v>150969.12380325</v>
      </c>
      <c r="D5" s="240">
        <v>9.38443881001338</v>
      </c>
    </row>
    <row r="6" ht="24.75" customHeight="1" spans="1:4">
      <c r="A6" s="186" t="s">
        <v>77</v>
      </c>
      <c r="B6" s="238">
        <v>11440.106159856</v>
      </c>
      <c r="C6" s="239">
        <v>114580.7932065</v>
      </c>
      <c r="D6" s="240">
        <v>-5.34873966877416</v>
      </c>
    </row>
    <row r="7" ht="30" customHeight="1" spans="1:4">
      <c r="A7" s="186" t="s">
        <v>67</v>
      </c>
      <c r="B7" s="238">
        <v>941.544590712</v>
      </c>
      <c r="C7" s="239">
        <v>11835.721689675</v>
      </c>
      <c r="D7" s="240">
        <v>-9.89587032838216</v>
      </c>
    </row>
    <row r="8" ht="27.75" customHeight="1" spans="1:4">
      <c r="A8" s="186" t="s">
        <v>78</v>
      </c>
      <c r="B8" s="238">
        <v>0</v>
      </c>
      <c r="C8" s="239">
        <v>0</v>
      </c>
      <c r="D8" s="240" t="s">
        <v>69</v>
      </c>
    </row>
    <row r="9" ht="22.5" customHeight="1" spans="1:4">
      <c r="A9" s="186" t="s">
        <v>79</v>
      </c>
      <c r="B9" s="238">
        <v>22342.048315752</v>
      </c>
      <c r="C9" s="239">
        <v>239285.719691125</v>
      </c>
      <c r="D9" s="240">
        <v>3.14284478100248</v>
      </c>
    </row>
    <row r="10" ht="22.5" customHeight="1" spans="1:4">
      <c r="A10" s="186" t="s">
        <v>80</v>
      </c>
      <c r="B10" s="238">
        <v>812.579162736</v>
      </c>
      <c r="C10" s="239">
        <v>6523.357201375</v>
      </c>
      <c r="D10" s="240">
        <v>6.42836190450447</v>
      </c>
    </row>
    <row r="11" ht="24" customHeight="1" spans="1:4">
      <c r="A11" s="186" t="s">
        <v>81</v>
      </c>
      <c r="B11" s="238">
        <v>972.573866616</v>
      </c>
      <c r="C11" s="239">
        <v>7905.118427575</v>
      </c>
      <c r="D11" s="240">
        <v>1.17496277149056</v>
      </c>
    </row>
    <row r="12" ht="29.25" customHeight="1" spans="1:4">
      <c r="A12" s="232" t="s">
        <v>73</v>
      </c>
      <c r="B12" s="241">
        <v>4147.256657544</v>
      </c>
      <c r="C12" s="242">
        <v>46295.831818225</v>
      </c>
      <c r="D12" s="243">
        <v>-15.8288989829058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F16" sqref="F16"/>
    </sheetView>
  </sheetViews>
  <sheetFormatPr defaultColWidth="9" defaultRowHeight="13.5" outlineLevelCol="3"/>
  <cols>
    <col min="1" max="1" width="27" customWidth="1"/>
    <col min="2" max="2" width="10.5" customWidth="1"/>
    <col min="3" max="3" width="8.375" customWidth="1"/>
    <col min="4" max="4" width="13.25" customWidth="1"/>
    <col min="5" max="6" width="11.5"/>
    <col min="7" max="7" width="13.75"/>
    <col min="8" max="8" width="9.375"/>
    <col min="9" max="10" width="10.375"/>
  </cols>
  <sheetData>
    <row r="1" ht="32.25" customHeight="1" spans="1:4">
      <c r="A1" s="122" t="s">
        <v>82</v>
      </c>
      <c r="B1" s="122"/>
      <c r="C1" s="122"/>
      <c r="D1" s="122"/>
    </row>
    <row r="2" ht="19.5" spans="1:4">
      <c r="A2" s="229"/>
      <c r="B2" s="229"/>
      <c r="D2" s="3" t="s">
        <v>35</v>
      </c>
    </row>
    <row r="3" ht="23.25" customHeight="1" spans="1:4">
      <c r="A3" s="67" t="s">
        <v>36</v>
      </c>
      <c r="B3" s="68" t="s">
        <v>62</v>
      </c>
      <c r="C3" s="68" t="s">
        <v>37</v>
      </c>
      <c r="D3" s="230" t="s">
        <v>63</v>
      </c>
    </row>
    <row r="4" ht="23.25" customHeight="1" spans="1:4">
      <c r="A4" s="182" t="s">
        <v>83</v>
      </c>
      <c r="B4" s="114">
        <v>151799.04</v>
      </c>
      <c r="C4" s="114">
        <v>1688348.39</v>
      </c>
      <c r="D4" s="192">
        <v>7.9</v>
      </c>
    </row>
    <row r="5" ht="18.75" spans="1:4">
      <c r="A5" s="186" t="s">
        <v>84</v>
      </c>
      <c r="B5" s="231">
        <v>2947.7</v>
      </c>
      <c r="C5" s="231">
        <v>32446.1</v>
      </c>
      <c r="D5" s="192">
        <v>-0.4</v>
      </c>
    </row>
    <row r="6" ht="18.75" spans="1:4">
      <c r="A6" s="186" t="s">
        <v>85</v>
      </c>
      <c r="B6" s="231">
        <v>47588.17</v>
      </c>
      <c r="C6" s="231">
        <v>684295.63</v>
      </c>
      <c r="D6" s="192">
        <v>36.5</v>
      </c>
    </row>
    <row r="7" ht="18.75" spans="1:4">
      <c r="A7" s="186" t="s">
        <v>86</v>
      </c>
      <c r="B7" s="231">
        <v>0</v>
      </c>
      <c r="C7" s="231">
        <v>0</v>
      </c>
      <c r="D7" s="192">
        <v>0</v>
      </c>
    </row>
    <row r="8" ht="18.75" spans="1:4">
      <c r="A8" s="186" t="s">
        <v>87</v>
      </c>
      <c r="B8" s="231">
        <v>4746.94</v>
      </c>
      <c r="C8" s="231">
        <v>51255.04</v>
      </c>
      <c r="D8" s="192">
        <v>-9</v>
      </c>
    </row>
    <row r="9" customFormat="1" ht="18.75" spans="1:4">
      <c r="A9" s="186" t="s">
        <v>88</v>
      </c>
      <c r="B9" s="231">
        <v>31041.97</v>
      </c>
      <c r="C9" s="231">
        <v>269495</v>
      </c>
      <c r="D9" s="192">
        <v>-5.5</v>
      </c>
    </row>
    <row r="10" ht="18.75" spans="1:4">
      <c r="A10" s="186" t="s">
        <v>89</v>
      </c>
      <c r="B10" s="231">
        <v>11903.5</v>
      </c>
      <c r="C10" s="231">
        <v>152975.25</v>
      </c>
      <c r="D10" s="192">
        <v>-1.1</v>
      </c>
    </row>
    <row r="11" ht="18.75" spans="1:4">
      <c r="A11" s="186" t="s">
        <v>90</v>
      </c>
      <c r="B11" s="231">
        <v>5100.66</v>
      </c>
      <c r="C11" s="231">
        <v>44244.64</v>
      </c>
      <c r="D11" s="192">
        <v>-4.4</v>
      </c>
    </row>
    <row r="12" ht="18.75" spans="1:4">
      <c r="A12" s="186" t="s">
        <v>91</v>
      </c>
      <c r="B12" s="231">
        <v>23544.27</v>
      </c>
      <c r="C12" s="231">
        <v>232164.28</v>
      </c>
      <c r="D12" s="192">
        <v>-12.1</v>
      </c>
    </row>
    <row r="13" ht="18.75" spans="1:4">
      <c r="A13" s="186" t="s">
        <v>92</v>
      </c>
      <c r="B13" s="231">
        <v>6741</v>
      </c>
      <c r="C13" s="231">
        <v>56344.4</v>
      </c>
      <c r="D13" s="192">
        <v>-12</v>
      </c>
    </row>
    <row r="14" ht="18.75" spans="1:4">
      <c r="A14" s="186" t="s">
        <v>93</v>
      </c>
      <c r="B14" s="231">
        <v>877.67</v>
      </c>
      <c r="C14" s="231">
        <v>11555.2</v>
      </c>
      <c r="D14" s="192">
        <v>16.2</v>
      </c>
    </row>
    <row r="15" ht="23.25" customHeight="1" spans="1:4">
      <c r="A15" s="186" t="s">
        <v>94</v>
      </c>
      <c r="B15" s="231">
        <v>782.3</v>
      </c>
      <c r="C15" s="231">
        <v>9937.25</v>
      </c>
      <c r="D15" s="192">
        <v>14.8</v>
      </c>
    </row>
    <row r="16" ht="21.75" customHeight="1" spans="1:4">
      <c r="A16" s="232" t="s">
        <v>95</v>
      </c>
      <c r="B16" s="233">
        <v>508.7</v>
      </c>
      <c r="C16" s="233">
        <v>5683.4</v>
      </c>
      <c r="D16" s="234">
        <v>0.1</v>
      </c>
    </row>
    <row r="17" spans="1:4">
      <c r="A17" s="235"/>
      <c r="B17" s="235"/>
      <c r="C17" s="235"/>
      <c r="D17" s="23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4"/>
  <sheetViews>
    <sheetView workbookViewId="0">
      <selection activeCell="G10" sqref="G10"/>
    </sheetView>
  </sheetViews>
  <sheetFormatPr defaultColWidth="9" defaultRowHeight="13.5" outlineLevelCol="4"/>
  <cols>
    <col min="1" max="1" width="16.125" customWidth="1"/>
    <col min="2" max="2" width="9" customWidth="1"/>
    <col min="3" max="3" width="8.875" customWidth="1"/>
    <col min="4" max="4" width="9.75" customWidth="1"/>
    <col min="5" max="5" width="10" customWidth="1"/>
    <col min="6" max="6" width="9.375"/>
    <col min="7" max="7" width="12.625"/>
    <col min="8" max="8" width="13.75"/>
  </cols>
  <sheetData>
    <row r="1" spans="1:5">
      <c r="A1" s="1" t="s">
        <v>96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209" t="s">
        <v>36</v>
      </c>
      <c r="B3" s="210" t="s">
        <v>97</v>
      </c>
      <c r="C3" s="179" t="s">
        <v>62</v>
      </c>
      <c r="D3" s="179" t="s">
        <v>37</v>
      </c>
      <c r="E3" s="211" t="s">
        <v>75</v>
      </c>
    </row>
    <row r="4" s="77" customFormat="1" ht="23.25" customHeight="1" spans="1:5">
      <c r="A4" s="212" t="s">
        <v>98</v>
      </c>
      <c r="B4" s="213" t="s">
        <v>99</v>
      </c>
      <c r="C4" s="214">
        <v>10.87747</v>
      </c>
      <c r="D4" s="214">
        <v>146.90433</v>
      </c>
      <c r="E4" s="215">
        <v>47.8127859040384</v>
      </c>
    </row>
    <row r="5" s="77" customFormat="1" ht="24" customHeight="1" spans="1:5">
      <c r="A5" s="212" t="s">
        <v>100</v>
      </c>
      <c r="B5" s="216" t="s">
        <v>99</v>
      </c>
      <c r="C5" s="217">
        <v>0</v>
      </c>
      <c r="D5" s="217">
        <v>0</v>
      </c>
      <c r="E5" s="115" t="s">
        <v>69</v>
      </c>
    </row>
    <row r="6" s="77" customFormat="1" ht="21.75" customHeight="1" spans="1:5">
      <c r="A6" s="212" t="s">
        <v>101</v>
      </c>
      <c r="B6" s="216" t="s">
        <v>102</v>
      </c>
      <c r="C6" s="218">
        <v>3.136252</v>
      </c>
      <c r="D6" s="218">
        <v>35.301644</v>
      </c>
      <c r="E6" s="219">
        <v>7.20826936314391</v>
      </c>
    </row>
    <row r="7" s="77" customFormat="1" ht="25.5" customHeight="1" spans="1:5">
      <c r="A7" s="212" t="s">
        <v>103</v>
      </c>
      <c r="B7" s="213" t="s">
        <v>104</v>
      </c>
      <c r="C7" s="218">
        <v>2.5984</v>
      </c>
      <c r="D7" s="218">
        <v>42.5757</v>
      </c>
      <c r="E7" s="220">
        <v>-39.5230675043572</v>
      </c>
    </row>
    <row r="8" s="77" customFormat="1" ht="24" customHeight="1" spans="1:5">
      <c r="A8" s="212" t="s">
        <v>105</v>
      </c>
      <c r="B8" s="213" t="s">
        <v>99</v>
      </c>
      <c r="C8" s="218">
        <v>0.3681</v>
      </c>
      <c r="D8" s="218">
        <v>3.753432</v>
      </c>
      <c r="E8" s="219">
        <v>-4.67057862591076</v>
      </c>
    </row>
    <row r="9" s="77" customFormat="1" ht="23.25" customHeight="1" spans="1:5">
      <c r="A9" s="212" t="s">
        <v>106</v>
      </c>
      <c r="B9" s="213" t="s">
        <v>107</v>
      </c>
      <c r="C9" s="221">
        <v>225.747</v>
      </c>
      <c r="D9" s="222">
        <v>2172.744</v>
      </c>
      <c r="E9" s="219">
        <v>-12.4155807216759</v>
      </c>
    </row>
    <row r="10" s="77" customFormat="1" ht="22.5" customHeight="1" spans="1:5">
      <c r="A10" s="212" t="s">
        <v>108</v>
      </c>
      <c r="B10" s="213" t="s">
        <v>99</v>
      </c>
      <c r="C10" s="218">
        <v>27.47456</v>
      </c>
      <c r="D10" s="218">
        <v>350.060613</v>
      </c>
      <c r="E10" s="219">
        <v>-19.3856638747179</v>
      </c>
    </row>
    <row r="11" s="77" customFormat="1" ht="23.25" customHeight="1" spans="1:5">
      <c r="A11" s="212" t="s">
        <v>109</v>
      </c>
      <c r="B11" s="223" t="s">
        <v>33</v>
      </c>
      <c r="C11" s="224">
        <v>20500</v>
      </c>
      <c r="D11" s="224">
        <v>258194</v>
      </c>
      <c r="E11" s="219">
        <v>9.78289524036295</v>
      </c>
    </row>
    <row r="12" s="77" customFormat="1" ht="22.5" customHeight="1" spans="1:5">
      <c r="A12" s="225" t="s">
        <v>32</v>
      </c>
      <c r="B12" s="226" t="s">
        <v>33</v>
      </c>
      <c r="C12" s="227">
        <v>11269</v>
      </c>
      <c r="D12" s="227">
        <v>125734</v>
      </c>
      <c r="E12" s="228">
        <v>9.47289602451808</v>
      </c>
    </row>
    <row r="13" s="77" customFormat="1"/>
    <row r="14" s="77" customFormat="1"/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分镇6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TZ-03</cp:lastModifiedBy>
  <cp:revision>1</cp:revision>
  <dcterms:created xsi:type="dcterms:W3CDTF">2016-11-16T08:08:00Z</dcterms:created>
  <cp:lastPrinted>2020-11-14T03:09:00Z</cp:lastPrinted>
  <dcterms:modified xsi:type="dcterms:W3CDTF">2022-03-07T00:43:48Z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A9738390232D48BD8959641F93C7698D</vt:lpwstr>
  </property>
</Properties>
</file>