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917" firstSheet="8" activeTab="20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44525"/>
</workbook>
</file>

<file path=xl/sharedStrings.xml><?xml version="1.0" encoding="utf-8"?>
<sst xmlns="http://schemas.openxmlformats.org/spreadsheetml/2006/main" count="543" uniqueCount="251">
  <si>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2021.5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</si>
  <si>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</si>
  <si>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</si>
  <si>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</si>
  <si>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</si>
  <si>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</si>
  <si>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</si>
  <si>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</si>
  <si>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</si>
  <si>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</si>
  <si>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</si>
  <si>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各县（市、区）主要经济指标……18</t>
  </si>
  <si>
    <t>2021年1-5月主要经济指标完成情况</t>
  </si>
  <si>
    <t>指 标</t>
  </si>
  <si>
    <t>单位</t>
  </si>
  <si>
    <t>绝对值</t>
  </si>
  <si>
    <t>增长%</t>
  </si>
  <si>
    <t>生产总值(GDP)（1-3月）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</si>
  <si>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</si>
  <si>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</si>
  <si>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</si>
  <si>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</si>
  <si>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</si>
  <si>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</si>
  <si>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</si>
  <si>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</si>
  <si>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</si>
  <si>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</si>
  <si>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</si>
  <si>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万美元</t>
  </si>
  <si>
    <t>-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</si>
  <si>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</si>
  <si>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</si>
  <si>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</si>
  <si>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</si>
  <si>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</si>
  <si>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</si>
  <si>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</si>
  <si>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</si>
  <si>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</si>
  <si>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</si>
  <si>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1-3月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</si>
  <si>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</si>
  <si>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</si>
  <si>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</si>
  <si>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</si>
  <si>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</si>
  <si>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</si>
  <si>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</si>
  <si>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</si>
  <si>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</si>
  <si>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</si>
  <si>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</si>
  <si>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</si>
  <si>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</si>
  <si>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</si>
  <si>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24.8:27.6:47.6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</si>
  <si>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</si>
  <si>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</si>
  <si>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</si>
  <si>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</si>
  <si>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</si>
  <si>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</si>
  <si>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</si>
  <si>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</si>
  <si>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</si>
  <si>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5月</t>
  </si>
  <si>
    <t>1-5月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</si>
  <si>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</si>
  <si>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</si>
  <si>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</si>
  <si>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</si>
  <si>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</si>
  <si>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</si>
  <si>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</si>
  <si>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</si>
  <si>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</si>
  <si>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</si>
  <si>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</si>
  <si>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</si>
  <si>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</si>
  <si>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</si>
  <si>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</si>
  <si>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</si>
  <si>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</si>
  <si>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</si>
  <si>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</si>
  <si>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</si>
  <si>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</si>
  <si>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</si>
  <si>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</si>
  <si>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</si>
  <si>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</si>
  <si>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</si>
  <si>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</si>
  <si>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</si>
  <si>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</si>
  <si>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</si>
  <si>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</si>
  <si>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</si>
  <si>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</si>
  <si>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</si>
  <si>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</si>
  <si>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</si>
  <si>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</si>
  <si>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</si>
  <si>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 xml:space="preserve">万立方米 </t>
  </si>
  <si>
    <t xml:space="preserve">家具          </t>
  </si>
  <si>
    <t xml:space="preserve">万件   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</si>
  <si>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</si>
  <si>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</si>
  <si>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</si>
  <si>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</si>
  <si>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</si>
  <si>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</si>
  <si>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</si>
  <si>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</si>
  <si>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</si>
  <si>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</si>
  <si>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</si>
  <si>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二、商品销售额（1-3月）</t>
  </si>
  <si>
    <t>三、住宿餐饮业营业额（1-3月）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</si>
  <si>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</si>
  <si>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</si>
  <si>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</si>
  <si>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</si>
  <si>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</si>
  <si>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</si>
  <si>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</si>
  <si>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</si>
  <si>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</si>
  <si>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</si>
  <si>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</si>
  <si>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</si>
  <si>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</si>
  <si>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</si>
  <si>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</si>
  <si>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</si>
  <si>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</si>
  <si>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</si>
  <si>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</si>
  <si>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</si>
  <si>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</si>
  <si>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</si>
  <si>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</si>
  <si>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</si>
  <si>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</si>
  <si>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</si>
  <si>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</si>
  <si>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</si>
  <si>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</si>
  <si>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</si>
  <si>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</si>
  <si>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</si>
  <si>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</si>
  <si>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</si>
  <si>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</si>
  <si>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</si>
  <si>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</si>
  <si>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</si>
  <si>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</si>
  <si>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</si>
  <si>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</si>
  <si>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</si>
  <si>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</si>
  <si>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</si>
  <si>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</si>
  <si>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</si>
  <si>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</si>
  <si>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</si>
  <si>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</si>
  <si>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</si>
  <si>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</si>
  <si>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</si>
  <si>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</si>
  <si>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</si>
  <si>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</si>
  <si>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</si>
  <si>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</si>
  <si>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</si>
  <si>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</si>
  <si>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</si>
  <si>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</si>
  <si>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</si>
  <si>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</si>
  <si>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</si>
  <si>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</si>
  <si>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</si>
  <si>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</si>
  <si>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</si>
  <si>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</si>
  <si>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</si>
  <si>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</si>
  <si>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</si>
  <si>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</si>
  <si>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</si>
  <si>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</si>
  <si>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</si>
  <si>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</si>
  <si>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</si>
  <si>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</si>
  <si>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</si>
  <si>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</si>
  <si>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</si>
  <si>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</si>
  <si>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</si>
  <si>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</si>
  <si>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</si>
  <si>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</si>
  <si>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</si>
  <si>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</si>
  <si>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</si>
  <si>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</si>
  <si>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</si>
  <si>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</si>
  <si>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</si>
  <si>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</si>
  <si>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</si>
  <si>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</si>
  <si>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</si>
  <si>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</si>
  <si>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</si>
  <si>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</si>
  <si>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</si>
  <si>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</si>
  <si>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</si>
  <si>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</si>
  <si>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一、生产总值（1-3月）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</si>
  <si>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</si>
  <si>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</si>
  <si>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</si>
  <si>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</si>
  <si>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</si>
  <si>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</si>
  <si>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</si>
  <si>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</si>
  <si>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</si>
  <si>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</si>
  <si>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</si>
  <si>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</si>
  <si>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</si>
  <si>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</si>
  <si>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</si>
  <si>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</si>
  <si>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</si>
  <si>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</si>
  <si>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</si>
  <si>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</si>
  <si>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</t>
  </si>
  <si>
    <t>八、外贸进出口总额</t>
  </si>
  <si>
    <t>九、实际利用外资（万美元）</t>
  </si>
</sst>
</file>

<file path=xl/styles.xml><?xml version="1.0" encoding="utf-8"?>
<styleSheet xmlns="http://schemas.openxmlformats.org/spreadsheetml/2006/main">
  <numFmts count="36">
    <numFmt numFmtId="176" formatCode="0_);[Red]\(0\)"/>
    <numFmt numFmtId="177" formatCode="0_);\(0\)"/>
    <numFmt numFmtId="178" formatCode="_(&quot;$&quot;* #,##0_);_(&quot;$&quot;* \(#,##0\);_(&quot;$&quot;* &quot;-&quot;_);_(@_)"/>
    <numFmt numFmtId="179" formatCode="0.0_);[Red]\(0.0\)"/>
    <numFmt numFmtId="180" formatCode="&quot;$&quot;#,##0_);[Red]\(&quot;$&quot;#,##0\)"/>
    <numFmt numFmtId="181" formatCode="#,##0.0"/>
    <numFmt numFmtId="43" formatCode="_ * #,##0.00_ ;_ * \-#,##0.00_ ;_ * &quot;-&quot;??_ ;_ @_ "/>
    <numFmt numFmtId="182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83" formatCode="_-&quot;$&quot;\ * #,##0_-;_-&quot;$&quot;\ * #,##0\-;_-&quot;$&quot;\ * &quot;-&quot;_-;_-@_-"/>
    <numFmt numFmtId="184" formatCode="&quot;$&quot;\ #,##0_-;[Red]&quot;$&quot;\ #,##0\-"/>
    <numFmt numFmtId="185" formatCode="yy\.mm\.dd"/>
    <numFmt numFmtId="186" formatCode="0.0"/>
    <numFmt numFmtId="187" formatCode="0.0_ "/>
    <numFmt numFmtId="188" formatCode="_-&quot;$&quot;* #,##0_-;\-&quot;$&quot;* #,##0_-;_-&quot;$&quot;* &quot;-&quot;_-;_-@_-"/>
    <numFmt numFmtId="189" formatCode="_(&quot;$&quot;* #,##0.00_);_(&quot;$&quot;* \(#,##0.00\);_(&quot;$&quot;* &quot;-&quot;??_);_(@_)"/>
    <numFmt numFmtId="190" formatCode="0.00_)"/>
    <numFmt numFmtId="191" formatCode="_-* #,##0.00_$_-;\-* #,##0.00_$_-;_-* &quot;-&quot;??_$_-;_-@_-"/>
    <numFmt numFmtId="192" formatCode="_-* #,##0_$_-;\-* #,##0_$_-;_-* &quot;-&quot;_$_-;_-@_-"/>
    <numFmt numFmtId="193" formatCode="#\ ??/??"/>
    <numFmt numFmtId="194" formatCode="&quot;$&quot;#,##0.00_);[Red]\(&quot;$&quot;#,##0.00\)"/>
    <numFmt numFmtId="195" formatCode="#,##0.0_);\(#,##0.0\)"/>
    <numFmt numFmtId="196" formatCode="&quot;$&quot;\ #,##0.00_-;[Red]&quot;$&quot;\ #,##0.00\-"/>
    <numFmt numFmtId="197" formatCode="\$#,##0.00;\(\$#,##0.00\)"/>
    <numFmt numFmtId="198" formatCode="_-* #,##0.00&quot;$&quot;_-;\-* #,##0.00&quot;$&quot;_-;_-* &quot;-&quot;??&quot;$&quot;_-;_-@_-"/>
    <numFmt numFmtId="199" formatCode="_-* #,##0&quot;$&quot;_-;\-* #,##0&quot;$&quot;_-;_-* &quot;-&quot;&quot;$&quot;_-;_-@_-"/>
    <numFmt numFmtId="200" formatCode="#,##0;\(#,##0\)"/>
    <numFmt numFmtId="201" formatCode="_-* #,##0.00_-;\-* #,##0.00_-;_-* &quot;-&quot;??_-;_-@_-"/>
    <numFmt numFmtId="202" formatCode="_-&quot;$&quot;\ * #,##0.00_-;_-&quot;$&quot;\ * #,##0.00\-;_-&quot;$&quot;\ * &quot;-&quot;??_-;_-@_-"/>
    <numFmt numFmtId="203" formatCode="#,##0;\-#,##0;&quot;-&quot;"/>
    <numFmt numFmtId="204" formatCode="\$#,##0;\(\$#,##0\)"/>
    <numFmt numFmtId="205" formatCode="0.00_ "/>
    <numFmt numFmtId="206" formatCode="0_ "/>
    <numFmt numFmtId="207" formatCode="#,##0.0_ 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2"/>
      <color indexed="9"/>
      <name val="楷体_GB2312"/>
      <charset val="134"/>
    </font>
    <font>
      <sz val="12"/>
      <color indexed="8"/>
      <name val="楷体_GB2312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2"/>
      <color indexed="10"/>
      <name val="楷体_GB2312"/>
      <charset val="134"/>
    </font>
    <font>
      <sz val="12"/>
      <color indexed="17"/>
      <name val="宋体"/>
      <charset val="134"/>
    </font>
    <font>
      <sz val="12"/>
      <color indexed="17"/>
      <name val="楷体_GB2312"/>
      <charset val="134"/>
    </font>
    <font>
      <b/>
      <sz val="11"/>
      <color indexed="56"/>
      <name val="楷体_GB2312"/>
      <charset val="134"/>
    </font>
    <font>
      <b/>
      <sz val="12"/>
      <color indexed="9"/>
      <name val="楷体_GB2312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0.5"/>
      <color indexed="20"/>
      <name val="宋体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sz val="10.5"/>
      <color indexed="1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sz val="10"/>
      <color indexed="17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3"/>
      <name val="宋体"/>
      <charset val="134"/>
    </font>
    <font>
      <sz val="12"/>
      <color indexed="16"/>
      <name val="宋体"/>
      <charset val="134"/>
    </font>
    <font>
      <sz val="10"/>
      <color indexed="20"/>
      <name val="宋体"/>
      <charset val="134"/>
    </font>
    <font>
      <sz val="12"/>
      <color indexed="20"/>
      <name val="楷体_GB2312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name val="Arial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2"/>
      <color indexed="60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indexed="62"/>
      <name val="宋体"/>
      <charset val="134"/>
    </font>
    <font>
      <sz val="12"/>
      <color indexed="52"/>
      <name val="楷体_GB2312"/>
      <charset val="134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sz val="12"/>
      <name val="Arial"/>
      <charset val="134"/>
    </font>
    <font>
      <i/>
      <sz val="12"/>
      <color indexed="23"/>
      <name val="楷体_GB2312"/>
      <charset val="134"/>
    </font>
    <font>
      <b/>
      <sz val="15"/>
      <color indexed="56"/>
      <name val="楷体_GB2312"/>
      <charset val="134"/>
    </font>
    <font>
      <sz val="10"/>
      <name val="宋体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0"/>
      <name val="Arial"/>
      <charset val="134"/>
    </font>
    <font>
      <sz val="10"/>
      <name val="楷体"/>
      <charset val="134"/>
    </font>
    <font>
      <sz val="12"/>
      <name val="????"/>
      <charset val="134"/>
    </font>
    <font>
      <sz val="10"/>
      <name val="Geneva"/>
      <charset val="134"/>
    </font>
    <font>
      <sz val="8"/>
      <name val="Arial"/>
      <charset val="134"/>
    </font>
    <font>
      <sz val="11"/>
      <color indexed="53"/>
      <name val="宋体"/>
      <charset val="134"/>
    </font>
    <font>
      <sz val="12"/>
      <color indexed="62"/>
      <name val="楷体_GB2312"/>
      <charset val="134"/>
    </font>
    <font>
      <sz val="11"/>
      <color indexed="16"/>
      <name val="宋体"/>
      <charset val="134"/>
    </font>
    <font>
      <b/>
      <sz val="9"/>
      <name val="Arial"/>
      <charset val="134"/>
    </font>
    <font>
      <u/>
      <sz val="12"/>
      <color indexed="36"/>
      <name val="宋体"/>
      <charset val="134"/>
    </font>
    <font>
      <b/>
      <sz val="13"/>
      <color indexed="56"/>
      <name val="楷体_GB2312"/>
      <charset val="134"/>
    </font>
    <font>
      <sz val="12"/>
      <name val="바탕체"/>
      <charset val="134"/>
    </font>
    <font>
      <b/>
      <sz val="12"/>
      <color indexed="52"/>
      <name val="楷体_GB2312"/>
      <charset val="134"/>
    </font>
    <font>
      <sz val="12"/>
      <name val="官帕眉"/>
      <charset val="134"/>
    </font>
    <font>
      <sz val="11"/>
      <color indexed="19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name val="MS Sans Serif"/>
      <charset val="134"/>
    </font>
    <font>
      <sz val="12"/>
      <name val="Courier"/>
      <charset val="134"/>
    </font>
    <font>
      <b/>
      <sz val="12"/>
      <color indexed="63"/>
      <name val="楷体_GB2312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b/>
      <sz val="14"/>
      <name val="楷体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816">
    <xf numFmtId="0" fontId="0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6" borderId="2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51" fillId="0" borderId="0">
      <alignment horizontal="center" wrapText="1"/>
      <protection locked="0"/>
    </xf>
    <xf numFmtId="0" fontId="6" fillId="0" borderId="0"/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/>
    <xf numFmtId="0" fontId="2" fillId="23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32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48" fillId="0" borderId="0"/>
    <xf numFmtId="0" fontId="66" fillId="12" borderId="0" applyNumberFormat="0" applyBorder="0" applyAlignment="0" applyProtection="0"/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0" fillId="33" borderId="33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2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72" fillId="0" borderId="34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9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80" fillId="40" borderId="40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0" borderId="0"/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47" fillId="0" borderId="0"/>
    <xf numFmtId="0" fontId="27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1" fillId="40" borderId="27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2" fillId="42" borderId="41" applyNumberFormat="0" applyAlignment="0" applyProtection="0">
      <alignment vertical="center"/>
    </xf>
    <xf numFmtId="0" fontId="6" fillId="0" borderId="0"/>
    <xf numFmtId="0" fontId="27" fillId="2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58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84" fillId="0" borderId="42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6" fillId="0" borderId="0"/>
    <xf numFmtId="0" fontId="49" fillId="5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6" fillId="0" borderId="0"/>
    <xf numFmtId="0" fontId="58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5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49" fillId="5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8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6" fillId="0" borderId="0"/>
    <xf numFmtId="0" fontId="46" fillId="0" borderId="30" applyNumberFormat="0" applyFill="0" applyAlignment="0" applyProtection="0">
      <alignment vertical="center"/>
    </xf>
    <xf numFmtId="0" fontId="58" fillId="58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/>
    <xf numFmtId="0" fontId="35" fillId="0" borderId="25" applyNumberFormat="0" applyFill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3" fillId="0" borderId="43" applyNumberFormat="0" applyFill="0" applyAlignment="0" applyProtection="0">
      <alignment vertical="center"/>
    </xf>
    <xf numFmtId="0" fontId="50" fillId="3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55" fillId="0" borderId="0"/>
    <xf numFmtId="0" fontId="55" fillId="0" borderId="0"/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190" fontId="94" fillId="0" borderId="0"/>
    <xf numFmtId="0" fontId="35" fillId="0" borderId="2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8" fillId="0" borderId="0"/>
    <xf numFmtId="0" fontId="48" fillId="0" borderId="0">
      <protection locked="0"/>
    </xf>
    <xf numFmtId="4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95" fillId="0" borderId="0"/>
    <xf numFmtId="0" fontId="0" fillId="11" borderId="0" applyNumberFormat="0" applyBorder="0" applyAlignment="0" applyProtection="0">
      <alignment vertical="center"/>
    </xf>
    <xf numFmtId="0" fontId="97" fillId="0" borderId="0"/>
    <xf numFmtId="0" fontId="0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48" fillId="0" borderId="0"/>
    <xf numFmtId="0" fontId="27" fillId="17" borderId="0" applyNumberFormat="0" applyBorder="0" applyAlignment="0" applyProtection="0">
      <alignment vertical="center"/>
    </xf>
    <xf numFmtId="0" fontId="98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98" fillId="0" borderId="0"/>
    <xf numFmtId="0" fontId="26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0" borderId="0"/>
    <xf numFmtId="0" fontId="27" fillId="4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48" fillId="0" borderId="0"/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5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0" fillId="15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0" fillId="1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0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19" fillId="63" borderId="0" applyNumberFormat="0" applyBorder="0" applyAlignment="0" applyProtection="0"/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19" fillId="62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41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7" fillId="23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7" fillId="23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8" fillId="0" borderId="0"/>
    <xf numFmtId="0" fontId="107" fillId="23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55" fillId="0" borderId="0">
      <protection locked="0"/>
    </xf>
    <xf numFmtId="0" fontId="107" fillId="23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5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50" fillId="22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/>
    <xf numFmtId="0" fontId="27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0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43" fillId="21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50" fillId="2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6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42" fillId="21" borderId="28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9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6" fillId="64" borderId="0" applyNumberFormat="0" applyFont="0" applyBorder="0" applyAlignment="0" applyProtection="0"/>
    <xf numFmtId="0" fontId="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" fillId="19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196" fontId="6" fillId="0" borderId="0" applyFon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5" borderId="0" applyNumberFormat="0" applyBorder="0" applyAlignment="0" applyProtection="0"/>
    <xf numFmtId="0" fontId="30" fillId="1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0" applyNumberFormat="0" applyBorder="0" applyAlignment="0" applyProtection="0">
      <alignment vertical="center"/>
    </xf>
    <xf numFmtId="37" fontId="110" fillId="0" borderId="0"/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96" fillId="0" borderId="10" applyNumberFormat="0" applyFill="0" applyProtection="0">
      <alignment horizontal="left"/>
    </xf>
    <xf numFmtId="0" fontId="0" fillId="15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6" fillId="0" borderId="0">
      <alignment vertical="center"/>
    </xf>
    <xf numFmtId="0" fontId="2" fillId="6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192" fontId="6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7" fillId="20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27" fillId="3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4" fillId="0" borderId="24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7" fillId="0" borderId="0"/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39" fillId="5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7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7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184" fontId="95" fillId="0" borderId="0"/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7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0" fillId="2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27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27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27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/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47" fillId="0" borderId="0"/>
    <xf numFmtId="0" fontId="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0" fillId="2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" fillId="19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7" fillId="20" borderId="0" applyNumberFormat="0" applyBorder="0" applyAlignment="0" applyProtection="0">
      <alignment vertical="center"/>
    </xf>
    <xf numFmtId="14" fontId="51" fillId="0" borderId="0">
      <alignment horizontal="center" wrapText="1"/>
      <protection locked="0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2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2" fillId="0" borderId="3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113" fillId="65" borderId="8">
      <protection locked="0"/>
    </xf>
    <xf numFmtId="0" fontId="3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9" fillId="17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111" fillId="0" borderId="0" applyNumberFormat="0" applyFill="0" applyBorder="0" applyAlignment="0" applyProtection="0">
      <alignment vertical="top"/>
    </xf>
    <xf numFmtId="0" fontId="29" fillId="17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9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99" fillId="19" borderId="2" applyNumberFormat="0" applyBorder="0" applyAlignment="0" applyProtection="0"/>
    <xf numFmtId="0" fontId="0" fillId="0" borderId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85" fillId="0" borderId="0" applyNumberForma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27" fillId="17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79" fillId="4" borderId="39" applyNumberFormat="0" applyAlignment="0" applyProtection="0">
      <alignment vertical="center"/>
    </xf>
    <xf numFmtId="0" fontId="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" fillId="0" borderId="0"/>
    <xf numFmtId="0" fontId="27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0"/>
    <xf numFmtId="0" fontId="27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180" fontId="6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" fillId="0" borderId="0"/>
    <xf numFmtId="0" fontId="27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6" fillId="0" borderId="0"/>
    <xf numFmtId="0" fontId="27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96" fillId="0" borderId="10" applyNumberFormat="0" applyFill="0" applyProtection="0">
      <alignment horizont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4" fillId="0" borderId="0"/>
    <xf numFmtId="0" fontId="27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6" fillId="0" borderId="0"/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6" fillId="0" borderId="0"/>
    <xf numFmtId="0" fontId="6" fillId="0" borderId="0"/>
    <xf numFmtId="0" fontId="27" fillId="2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9" borderId="2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7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197" fontId="88" fillId="0" borderId="0"/>
    <xf numFmtId="0" fontId="27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85" fontId="95" fillId="0" borderId="10" applyFill="0" applyProtection="0">
      <alignment horizontal="right"/>
    </xf>
    <xf numFmtId="0" fontId="27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83" fillId="0" borderId="0"/>
    <xf numFmtId="0" fontId="27" fillId="3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7" fillId="7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6" fillId="19" borderId="29" applyNumberFormat="0" applyFon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50" fillId="22" borderId="0" applyNumberFormat="0" applyBorder="0" applyAlignment="0" applyProtection="0"/>
    <xf numFmtId="0" fontId="6" fillId="19" borderId="29" applyNumberFormat="0" applyFon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50" fillId="22" borderId="0" applyNumberFormat="0" applyBorder="0" applyAlignment="0" applyProtection="0"/>
    <xf numFmtId="0" fontId="6" fillId="19" borderId="29" applyNumberFormat="0" applyFon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50" fillId="22" borderId="0" applyNumberFormat="0" applyBorder="0" applyAlignment="0" applyProtection="0"/>
    <xf numFmtId="0" fontId="0" fillId="19" borderId="29" applyNumberFormat="0" applyFon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0" fillId="4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6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7" fillId="36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89" fillId="0" borderId="0" applyProtection="0"/>
    <xf numFmtId="0" fontId="50" fillId="45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0" fillId="45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50" fillId="21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" fillId="19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60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66" fillId="12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50" fillId="23" borderId="0" applyNumberFormat="0" applyBorder="0" applyAlignment="0" applyProtection="0"/>
    <xf numFmtId="189" fontId="6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50" fillId="2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50" fillId="26" borderId="0" applyNumberFormat="0" applyBorder="0" applyAlignment="0" applyProtection="0"/>
    <xf numFmtId="0" fontId="88" fillId="0" borderId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6" borderId="0" applyNumberFormat="0" applyBorder="0" applyAlignment="0" applyProtection="0"/>
    <xf numFmtId="0" fontId="6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/>
    <xf numFmtId="0" fontId="2" fillId="6" borderId="0" applyNumberFormat="0" applyBorder="0" applyAlignment="0" applyProtection="0"/>
    <xf numFmtId="0" fontId="44" fillId="23" borderId="26" applyNumberFormat="0" applyAlignment="0" applyProtection="0">
      <alignment vertical="center"/>
    </xf>
    <xf numFmtId="0" fontId="2" fillId="6" borderId="0" applyNumberFormat="0" applyBorder="0" applyAlignment="0" applyProtection="0"/>
    <xf numFmtId="0" fontId="44" fillId="23" borderId="26" applyNumberFormat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1" fillId="0" borderId="2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22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6" fillId="0" borderId="35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0" fillId="9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47" fillId="0" borderId="0"/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6" fillId="19" borderId="29" applyNumberFormat="0" applyFon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79" fillId="4" borderId="39" applyNumberFormat="0" applyAlignment="0" applyProtection="0">
      <alignment vertical="center"/>
    </xf>
    <xf numFmtId="0" fontId="6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50" fillId="15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50" fillId="15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203" fontId="111" fillId="0" borderId="0" applyFill="0" applyBorder="0" applyAlignment="0"/>
    <xf numFmtId="0" fontId="44" fillId="23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200" fontId="88" fillId="0" borderId="0"/>
    <xf numFmtId="0" fontId="39" fillId="6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60" fillId="14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/>
    <xf numFmtId="0" fontId="35" fillId="0" borderId="25" applyNumberFormat="0" applyFill="0" applyAlignment="0" applyProtection="0">
      <alignment vertical="center"/>
    </xf>
    <xf numFmtId="202" fontId="6" fillId="0" borderId="0" applyFont="0" applyFill="0" applyBorder="0" applyAlignment="0" applyProtection="0"/>
    <xf numFmtId="204" fontId="88" fillId="0" borderId="0"/>
    <xf numFmtId="0" fontId="26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89" fillId="0" borderId="0" applyProtection="0"/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6" fillId="19" borderId="29" applyNumberFormat="0" applyFon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6" fillId="19" borderId="29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9" fillId="23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3" fillId="0" borderId="45" applyNumberFormat="0" applyAlignment="0" applyProtection="0">
      <alignment horizontal="left" vertical="center"/>
    </xf>
    <xf numFmtId="0" fontId="29" fillId="9" borderId="0" applyNumberFormat="0" applyBorder="0" applyAlignment="0" applyProtection="0">
      <alignment vertical="center"/>
    </xf>
    <xf numFmtId="0" fontId="73" fillId="0" borderId="36">
      <alignment horizontal="left" vertical="center"/>
    </xf>
    <xf numFmtId="0" fontId="6" fillId="19" borderId="29" applyNumberFormat="0" applyFon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79" fillId="4" borderId="39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16" fillId="23" borderId="39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16" fillId="23" borderId="39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79" fillId="23" borderId="39" applyNumberFormat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7" fillId="0" borderId="0" applyProtection="0"/>
    <xf numFmtId="0" fontId="26" fillId="5" borderId="0" applyNumberFormat="0" applyBorder="0" applyAlignment="0" applyProtection="0">
      <alignment vertical="center"/>
    </xf>
    <xf numFmtId="0" fontId="73" fillId="0" borderId="0" applyProtection="0"/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195" fontId="118" fillId="66" borderId="0"/>
    <xf numFmtId="9" fontId="6" fillId="0" borderId="0" applyFont="0" applyFill="0" applyBorder="0" applyAlignment="0" applyProtection="0"/>
    <xf numFmtId="0" fontId="75" fillId="0" borderId="3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195" fontId="119" fillId="67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40" fontId="6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183" fontId="6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194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6" fillId="12" borderId="0" applyNumberFormat="0" applyBorder="0" applyAlignment="0" applyProtection="0"/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05" fillId="0" borderId="23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18" fillId="0" borderId="0"/>
    <xf numFmtId="0" fontId="40" fillId="5" borderId="0" applyNumberFormat="0" applyBorder="0" applyAlignment="0" applyProtection="0">
      <alignment vertical="center"/>
    </xf>
    <xf numFmtId="0" fontId="55" fillId="0" borderId="0"/>
    <xf numFmtId="0" fontId="6" fillId="19" borderId="29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6" fillId="19" borderId="29" applyNumberFormat="0" applyFont="0" applyAlignment="0" applyProtection="0">
      <alignment vertical="center"/>
    </xf>
    <xf numFmtId="193" fontId="6" fillId="0" borderId="0" applyFont="0" applyFill="0" applyProtection="0"/>
    <xf numFmtId="0" fontId="6" fillId="0" borderId="0"/>
    <xf numFmtId="0" fontId="6" fillId="19" borderId="29" applyNumberFormat="0" applyFont="0" applyAlignment="0" applyProtection="0">
      <alignment vertical="center"/>
    </xf>
    <xf numFmtId="0" fontId="6" fillId="0" borderId="0"/>
    <xf numFmtId="0" fontId="6" fillId="19" borderId="29" applyNumberFormat="0" applyFont="0" applyAlignment="0" applyProtection="0">
      <alignment vertical="center"/>
    </xf>
    <xf numFmtId="0" fontId="6" fillId="0" borderId="0">
      <alignment vertical="center"/>
    </xf>
    <xf numFmtId="0" fontId="79" fillId="23" borderId="39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66" fillId="12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9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27" fillId="28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6" fillId="0" borderId="0">
      <alignment vertical="center"/>
    </xf>
    <xf numFmtId="0" fontId="120" fillId="0" borderId="13">
      <alignment horizontal="center"/>
    </xf>
    <xf numFmtId="0" fontId="57" fillId="5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35" fillId="0" borderId="25" applyNumberFormat="0" applyFill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113" fillId="65" borderId="8">
      <protection locked="0"/>
    </xf>
    <xf numFmtId="0" fontId="6" fillId="0" borderId="0"/>
    <xf numFmtId="0" fontId="113" fillId="65" borderId="8">
      <protection locked="0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89" fillId="0" borderId="46" applyProtection="0"/>
    <xf numFmtId="9" fontId="6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108" fillId="0" borderId="0"/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0" fillId="19" borderId="29" applyNumberFormat="0" applyFont="0" applyAlignment="0" applyProtection="0">
      <alignment vertical="center"/>
    </xf>
    <xf numFmtId="178" fontId="6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0" fontId="95" fillId="0" borderId="11" applyNumberFormat="0" applyFill="0" applyProtection="0">
      <alignment horizontal="right"/>
    </xf>
    <xf numFmtId="0" fontId="93" fillId="0" borderId="4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93" fillId="0" borderId="43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1" fillId="0" borderId="3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93" fillId="0" borderId="43" applyNumberFormat="0" applyFill="0" applyAlignment="0" applyProtection="0">
      <alignment vertical="center"/>
    </xf>
    <xf numFmtId="0" fontId="93" fillId="0" borderId="43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3" fillId="0" borderId="4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6" fillId="0" borderId="0">
      <alignment vertical="center"/>
    </xf>
    <xf numFmtId="0" fontId="46" fillId="0" borderId="30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05" fillId="0" borderId="23" applyNumberFormat="0" applyFill="0" applyAlignment="0" applyProtection="0">
      <alignment vertical="center"/>
    </xf>
    <xf numFmtId="0" fontId="105" fillId="0" borderId="23" applyNumberFormat="0" applyFill="0" applyAlignment="0" applyProtection="0">
      <alignment vertical="center"/>
    </xf>
    <xf numFmtId="0" fontId="105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1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" fillId="0" borderId="0"/>
    <xf numFmtId="0" fontId="31" fillId="0" borderId="2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6" fillId="0" borderId="0"/>
    <xf numFmtId="0" fontId="35" fillId="0" borderId="25" applyNumberFormat="0" applyFill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85" fillId="0" borderId="4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8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" fillId="0" borderId="0"/>
    <xf numFmtId="0" fontId="52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22" fillId="0" borderId="11" applyNumberFormat="0" applyFill="0" applyProtection="0">
      <alignment horizont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02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" fillId="0" borderId="0"/>
    <xf numFmtId="0" fontId="60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06" fillId="0" borderId="0"/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0" fillId="14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6" fillId="0" borderId="0"/>
    <xf numFmtId="0" fontId="33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6" fillId="12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33" fillId="1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92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39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6" fillId="0" borderId="0"/>
    <xf numFmtId="0" fontId="36" fillId="15" borderId="26" applyNumberFormat="0" applyAlignment="0" applyProtection="0">
      <alignment vertical="center"/>
    </xf>
    <xf numFmtId="0" fontId="0" fillId="0" borderId="0">
      <alignment vertical="center"/>
    </xf>
    <xf numFmtId="0" fontId="36" fillId="15" borderId="26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15" borderId="26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15" borderId="26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15" borderId="26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01" fillId="15" borderId="26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5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2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57" fillId="6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57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86" fillId="0" borderId="37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86" fillId="0" borderId="37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86" fillId="0" borderId="37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86" fillId="0" borderId="37" applyNumberFormat="0" applyFill="0" applyAlignment="0" applyProtection="0">
      <alignment vertical="center"/>
    </xf>
    <xf numFmtId="0" fontId="39" fillId="5" borderId="0" applyNumberFormat="0" applyBorder="0" applyAlignment="0" applyProtection="0"/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9" fillId="5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56" fillId="0" borderId="32" applyNumberFormat="0" applyFill="0" applyAlignment="0" applyProtection="0">
      <alignment vertical="center"/>
    </xf>
    <xf numFmtId="0" fontId="112" fillId="0" borderId="32" applyNumberFormat="0" applyFill="0" applyAlignment="0" applyProtection="0">
      <alignment vertical="center"/>
    </xf>
    <xf numFmtId="0" fontId="112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5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65" fillId="4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4" fillId="23" borderId="26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2" fillId="21" borderId="28" applyNumberFormat="0" applyAlignment="0" applyProtection="0">
      <alignment vertical="center"/>
    </xf>
    <xf numFmtId="0" fontId="42" fillId="21" borderId="28" applyNumberFormat="0" applyAlignment="0" applyProtection="0">
      <alignment vertical="center"/>
    </xf>
    <xf numFmtId="0" fontId="42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186" fontId="9" fillId="0" borderId="2">
      <alignment vertical="center"/>
      <protection locked="0"/>
    </xf>
    <xf numFmtId="0" fontId="43" fillId="21" borderId="28" applyNumberFormat="0" applyAlignment="0" applyProtection="0">
      <alignment vertical="center"/>
    </xf>
    <xf numFmtId="0" fontId="43" fillId="21" borderId="28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100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0" fontId="75" fillId="0" borderId="37" applyNumberFormat="0" applyFill="0" applyAlignment="0" applyProtection="0">
      <alignment vertical="center"/>
    </xf>
    <xf numFmtId="19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186" fontId="9" fillId="0" borderId="2">
      <alignment vertical="center"/>
      <protection locked="0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95" fillId="0" borderId="11" applyNumberFormat="0" applyFill="0" applyProtection="0">
      <alignment horizontal="left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79" fillId="4" borderId="39" applyNumberFormat="0" applyAlignment="0" applyProtection="0">
      <alignment vertical="center"/>
    </xf>
    <xf numFmtId="0" fontId="116" fillId="23" borderId="39" applyNumberFormat="0" applyAlignment="0" applyProtection="0">
      <alignment vertical="center"/>
    </xf>
    <xf numFmtId="0" fontId="116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4" borderId="39" applyNumberFormat="0" applyAlignment="0" applyProtection="0">
      <alignment vertical="center"/>
    </xf>
    <xf numFmtId="0" fontId="79" fillId="4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79" fillId="23" borderId="39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0" fontId="36" fillId="15" borderId="26" applyNumberFormat="0" applyAlignment="0" applyProtection="0">
      <alignment vertical="center"/>
    </xf>
    <xf numFmtId="1" fontId="95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15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0" fontId="6" fillId="19" borderId="29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87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5" fontId="7" fillId="0" borderId="8" xfId="3026" applyNumberFormat="1" applyFont="1" applyFill="1" applyBorder="1" applyAlignment="1" applyProtection="1">
      <alignment horizontal="center" vertical="center" wrapText="1"/>
    </xf>
    <xf numFmtId="187" fontId="7" fillId="0" borderId="8" xfId="3026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5" fontId="9" fillId="0" borderId="8" xfId="3026" applyNumberFormat="1" applyFont="1" applyFill="1" applyBorder="1" applyAlignment="1" applyProtection="1">
      <alignment horizontal="center" vertical="center" wrapText="1"/>
    </xf>
    <xf numFmtId="187" fontId="9" fillId="0" borderId="9" xfId="3026" applyNumberFormat="1" applyFont="1" applyFill="1" applyBorder="1" applyAlignment="1" applyProtection="1">
      <alignment horizontal="center" vertical="center" wrapText="1"/>
    </xf>
    <xf numFmtId="206" fontId="8" fillId="0" borderId="8" xfId="0" applyNumberFormat="1" applyFont="1" applyBorder="1" applyAlignment="1">
      <alignment horizontal="center" vertical="center"/>
    </xf>
    <xf numFmtId="187" fontId="8" fillId="0" borderId="8" xfId="0" applyNumberFormat="1" applyFont="1" applyBorder="1" applyAlignment="1">
      <alignment horizontal="center" vertical="center"/>
    </xf>
    <xf numFmtId="205" fontId="7" fillId="0" borderId="8" xfId="0" applyNumberFormat="1" applyFont="1" applyFill="1" applyBorder="1" applyAlignment="1">
      <alignment horizontal="center" vertical="center" wrapText="1"/>
    </xf>
    <xf numFmtId="187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87" fontId="7" fillId="0" borderId="8" xfId="2969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5" fontId="7" fillId="0" borderId="11" xfId="0" applyNumberFormat="1" applyFont="1" applyFill="1" applyBorder="1" applyAlignment="1">
      <alignment horizontal="center" vertical="center" wrapText="1"/>
    </xf>
    <xf numFmtId="187" fontId="7" fillId="0" borderId="11" xfId="2969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5" fontId="9" fillId="0" borderId="8" xfId="3026" applyNumberFormat="1" applyFont="1" applyFill="1" applyBorder="1" applyAlignment="1" applyProtection="1">
      <alignment horizontal="right" vertical="center" wrapText="1"/>
    </xf>
    <xf numFmtId="187" fontId="9" fillId="0" borderId="8" xfId="3026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5" fontId="9" fillId="0" borderId="8" xfId="219" applyNumberFormat="1" applyFont="1" applyFill="1" applyBorder="1" applyAlignment="1">
      <alignment horizontal="right" vertical="center" wrapText="1"/>
    </xf>
    <xf numFmtId="187" fontId="9" fillId="0" borderId="8" xfId="219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5" applyNumberFormat="1" applyFont="1" applyFill="1" applyBorder="1" applyAlignment="1">
      <alignment horizontal="center" vertical="center"/>
    </xf>
    <xf numFmtId="182" fontId="0" fillId="0" borderId="8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5" fontId="9" fillId="0" borderId="11" xfId="3026" applyNumberFormat="1" applyFont="1" applyFill="1" applyBorder="1" applyAlignment="1" applyProtection="1">
      <alignment horizontal="right" vertical="center" wrapText="1"/>
    </xf>
    <xf numFmtId="187" fontId="9" fillId="0" borderId="11" xfId="3026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5" xfId="0" applyFont="1" applyBorder="1" applyAlignment="1">
      <alignment horizontal="center" vertical="center"/>
    </xf>
    <xf numFmtId="57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5" xfId="0" applyBorder="1">
      <alignment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187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182" fontId="4" fillId="0" borderId="8" xfId="0" applyNumberFormat="1" applyFont="1" applyBorder="1" applyAlignment="1">
      <alignment horizontal="center" vertical="center"/>
    </xf>
    <xf numFmtId="187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6" fontId="6" fillId="0" borderId="9" xfId="0" applyNumberFormat="1" applyFont="1" applyFill="1" applyBorder="1" applyAlignment="1">
      <alignment horizontal="center" vertical="center"/>
    </xf>
    <xf numFmtId="187" fontId="9" fillId="0" borderId="8" xfId="0" applyNumberFormat="1" applyFont="1" applyFill="1" applyBorder="1" applyAlignment="1">
      <alignment horizontal="right" vertical="center" wrapText="1"/>
    </xf>
    <xf numFmtId="0" fontId="3" fillId="0" borderId="17" xfId="0" applyFont="1" applyBorder="1">
      <alignment vertical="center"/>
    </xf>
    <xf numFmtId="0" fontId="10" fillId="0" borderId="0" xfId="0" applyFont="1" applyBorder="1">
      <alignment vertical="center"/>
    </xf>
    <xf numFmtId="187" fontId="0" fillId="0" borderId="0" xfId="0" applyNumberForma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87" fontId="0" fillId="0" borderId="9" xfId="0" applyNumberForma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187" fontId="0" fillId="0" borderId="19" xfId="0" applyNumberFormat="1" applyBorder="1" applyAlignment="1">
      <alignment vertical="center"/>
    </xf>
    <xf numFmtId="206" fontId="0" fillId="0" borderId="0" xfId="0" applyNumberFormat="1">
      <alignment vertical="center"/>
    </xf>
    <xf numFmtId="206" fontId="1" fillId="0" borderId="0" xfId="0" applyNumberFormat="1" applyFont="1" applyAlignment="1">
      <alignment horizontal="center" vertical="center"/>
    </xf>
    <xf numFmtId="206" fontId="0" fillId="0" borderId="0" xfId="0" applyNumberFormat="1" applyBorder="1">
      <alignment vertical="center"/>
    </xf>
    <xf numFmtId="206" fontId="4" fillId="0" borderId="16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6" fontId="0" fillId="0" borderId="7" xfId="0" applyNumberFormat="1" applyBorder="1">
      <alignment vertical="center"/>
    </xf>
    <xf numFmtId="207" fontId="0" fillId="0" borderId="9" xfId="0" applyNumberFormat="1" applyFont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206" fontId="0" fillId="0" borderId="18" xfId="0" applyNumberFormat="1" applyBorder="1">
      <alignment vertical="center"/>
    </xf>
    <xf numFmtId="207" fontId="0" fillId="0" borderId="19" xfId="0" applyNumberFormat="1" applyFont="1" applyBorder="1" applyAlignment="1" applyProtection="1">
      <alignment vertical="center"/>
    </xf>
    <xf numFmtId="187" fontId="0" fillId="0" borderId="0" xfId="0" applyNumberFormat="1">
      <alignment vertical="center"/>
    </xf>
    <xf numFmtId="206" fontId="3" fillId="0" borderId="5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206" fontId="3" fillId="0" borderId="8" xfId="0" applyNumberFormat="1" applyFont="1" applyBorder="1" applyAlignment="1">
      <alignment horizontal="center" vertical="center"/>
    </xf>
    <xf numFmtId="206" fontId="3" fillId="0" borderId="0" xfId="0" applyNumberFormat="1" applyFont="1" applyAlignment="1">
      <alignment horizontal="center" vertical="center"/>
    </xf>
    <xf numFmtId="187" fontId="3" fillId="0" borderId="9" xfId="0" applyNumberFormat="1" applyFont="1" applyBorder="1" applyAlignment="1">
      <alignment horizontal="center" vertical="center"/>
    </xf>
    <xf numFmtId="187" fontId="13" fillId="0" borderId="9" xfId="0" applyNumberFormat="1" applyFont="1" applyBorder="1" applyAlignment="1">
      <alignment horizontal="center" vertical="center"/>
    </xf>
    <xf numFmtId="206" fontId="3" fillId="0" borderId="18" xfId="0" applyNumberFormat="1" applyFont="1" applyBorder="1" applyAlignment="1">
      <alignment horizontal="center" vertical="center"/>
    </xf>
    <xf numFmtId="187" fontId="3" fillId="0" borderId="19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205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6" fontId="0" fillId="0" borderId="5" xfId="0" applyNumberFormat="1" applyBorder="1" applyAlignment="1">
      <alignment horizontal="center" vertical="center"/>
    </xf>
    <xf numFmtId="187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206" fontId="2" fillId="0" borderId="8" xfId="0" applyNumberFormat="1" applyFont="1" applyBorder="1" applyAlignment="1">
      <alignment horizontal="center" vertical="center"/>
    </xf>
    <xf numFmtId="187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206" fontId="0" fillId="0" borderId="8" xfId="0" applyNumberFormat="1" applyBorder="1" applyAlignment="1">
      <alignment horizontal="center" vertical="center"/>
    </xf>
    <xf numFmtId="187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206" fontId="0" fillId="0" borderId="11" xfId="0" applyNumberFormat="1" applyBorder="1" applyAlignment="1">
      <alignment horizontal="center" vertical="center"/>
    </xf>
    <xf numFmtId="187" fontId="2" fillId="0" borderId="12" xfId="0" applyNumberFormat="1" applyFont="1" applyFill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206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206" fontId="0" fillId="0" borderId="18" xfId="0" applyNumberFormat="1" applyFont="1" applyBorder="1" applyAlignment="1">
      <alignment horizontal="center" vertical="center"/>
    </xf>
    <xf numFmtId="187" fontId="2" fillId="0" borderId="19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187" fontId="17" fillId="0" borderId="4" xfId="0" applyNumberFormat="1" applyFont="1" applyBorder="1" applyAlignment="1">
      <alignment horizontal="right" vertical="center"/>
    </xf>
    <xf numFmtId="187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87" fontId="9" fillId="0" borderId="7" xfId="0" applyNumberFormat="1" applyFont="1" applyBorder="1" applyAlignment="1">
      <alignment horizontal="right" vertical="center"/>
    </xf>
    <xf numFmtId="187" fontId="9" fillId="0" borderId="9" xfId="0" applyNumberFormat="1" applyFont="1" applyBorder="1" applyAlignment="1">
      <alignment horizontal="right" vertical="center"/>
    </xf>
    <xf numFmtId="0" fontId="16" fillId="0" borderId="18" xfId="0" applyFont="1" applyBorder="1">
      <alignment vertical="center"/>
    </xf>
    <xf numFmtId="187" fontId="17" fillId="0" borderId="18" xfId="0" applyNumberFormat="1" applyFont="1" applyBorder="1" applyAlignment="1">
      <alignment horizontal="right" vertical="center"/>
    </xf>
    <xf numFmtId="187" fontId="17" fillId="0" borderId="19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206" fontId="18" fillId="0" borderId="0" xfId="0" applyNumberFormat="1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06" fontId="1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206" fontId="1" fillId="0" borderId="16" xfId="0" applyNumberFormat="1" applyFont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206" fontId="0" fillId="0" borderId="5" xfId="3653" applyNumberFormat="1" applyFont="1" applyFill="1" applyBorder="1" applyAlignment="1" applyProtection="1">
      <alignment horizontal="center" vertical="center"/>
    </xf>
    <xf numFmtId="181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206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206" fontId="0" fillId="0" borderId="8" xfId="0" applyNumberFormat="1" applyFont="1" applyBorder="1" applyAlignment="1" applyProtection="1">
      <alignment horizontal="center" vertical="center"/>
      <protection locked="0"/>
    </xf>
    <xf numFmtId="3" fontId="2" fillId="0" borderId="8" xfId="0" applyNumberFormat="1" applyFont="1" applyFill="1" applyBorder="1" applyAlignment="1">
      <alignment horizontal="center" vertical="center"/>
    </xf>
    <xf numFmtId="206" fontId="6" fillId="0" borderId="8" xfId="2239" applyNumberFormat="1" applyFill="1" applyBorder="1" applyAlignment="1">
      <alignment horizontal="center" vertical="center"/>
    </xf>
    <xf numFmtId="206" fontId="0" fillId="0" borderId="8" xfId="0" applyNumberFormat="1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9" fillId="0" borderId="7" xfId="0" applyFont="1" applyBorder="1">
      <alignment vertical="center"/>
    </xf>
    <xf numFmtId="206" fontId="6" fillId="0" borderId="0" xfId="3142" applyNumberFormat="1" applyBorder="1" applyAlignment="1">
      <alignment horizontal="center" vertical="center"/>
    </xf>
    <xf numFmtId="0" fontId="2" fillId="0" borderId="18" xfId="0" applyFont="1" applyBorder="1">
      <alignment vertical="center"/>
    </xf>
    <xf numFmtId="206" fontId="2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87" fontId="2" fillId="0" borderId="19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06" fontId="16" fillId="0" borderId="16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206" fontId="20" fillId="3" borderId="5" xfId="0" applyNumberFormat="1" applyFont="1" applyFill="1" applyBorder="1" applyAlignment="1">
      <alignment horizontal="center" vertical="center"/>
    </xf>
    <xf numFmtId="187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206" fontId="20" fillId="3" borderId="9" xfId="0" applyNumberFormat="1" applyFont="1" applyFill="1" applyBorder="1" applyAlignment="1">
      <alignment horizontal="center" vertical="center"/>
    </xf>
    <xf numFmtId="187" fontId="9" fillId="0" borderId="9" xfId="3143" applyNumberFormat="1" applyFont="1" applyBorder="1" applyAlignment="1" applyProtection="1">
      <alignment horizontal="center" vertical="center" wrapText="1"/>
    </xf>
    <xf numFmtId="0" fontId="21" fillId="3" borderId="9" xfId="0" applyFont="1" applyFill="1" applyBorder="1" applyAlignment="1">
      <alignment horizontal="right" vertical="center"/>
    </xf>
    <xf numFmtId="206" fontId="22" fillId="3" borderId="8" xfId="0" applyNumberFormat="1" applyFont="1" applyFill="1" applyBorder="1" applyAlignment="1">
      <alignment horizontal="center" vertical="center"/>
    </xf>
    <xf numFmtId="187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206" fontId="22" fillId="3" borderId="11" xfId="0" applyNumberFormat="1" applyFont="1" applyFill="1" applyBorder="1" applyAlignment="1">
      <alignment horizontal="center" vertical="center"/>
    </xf>
    <xf numFmtId="187" fontId="9" fillId="0" borderId="12" xfId="3143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206" fontId="3" fillId="0" borderId="8" xfId="2870" applyNumberFormat="1" applyFont="1" applyFill="1" applyBorder="1" applyAlignment="1">
      <alignment vertical="center"/>
    </xf>
    <xf numFmtId="187" fontId="3" fillId="0" borderId="9" xfId="2870" applyNumberFormat="1" applyFont="1" applyFill="1" applyBorder="1" applyAlignment="1">
      <alignment horizontal="center" vertical="center"/>
    </xf>
    <xf numFmtId="187" fontId="3" fillId="0" borderId="9" xfId="2870" applyNumberFormat="1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206" fontId="3" fillId="0" borderId="20" xfId="2870" applyNumberFormat="1" applyFont="1" applyFill="1" applyBorder="1" applyAlignment="1">
      <alignment vertical="center"/>
    </xf>
    <xf numFmtId="187" fontId="3" fillId="0" borderId="19" xfId="287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0" fillId="0" borderId="5" xfId="0" applyNumberFormat="1" applyBorder="1" applyAlignment="1">
      <alignment horizontal="right" vertical="center"/>
    </xf>
    <xf numFmtId="187" fontId="0" fillId="0" borderId="6" xfId="0" applyNumberFormat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87" fontId="0" fillId="0" borderId="8" xfId="0" applyNumberFormat="1" applyBorder="1" applyAlignment="1">
      <alignment horizontal="right" vertical="center"/>
    </xf>
    <xf numFmtId="187" fontId="0" fillId="0" borderId="9" xfId="0" applyNumberFormat="1" applyBorder="1" applyAlignment="1">
      <alignment horizontal="right" vertical="center"/>
    </xf>
    <xf numFmtId="187" fontId="2" fillId="0" borderId="9" xfId="0" applyNumberFormat="1" applyFont="1" applyFill="1" applyBorder="1" applyAlignment="1">
      <alignment horizontal="right" vertical="center"/>
    </xf>
    <xf numFmtId="179" fontId="0" fillId="0" borderId="8" xfId="0" applyNumberFormat="1" applyFill="1" applyBorder="1" applyAlignment="1">
      <alignment horizontal="right" vertical="center"/>
    </xf>
    <xf numFmtId="179" fontId="6" fillId="0" borderId="8" xfId="0" applyNumberFormat="1" applyFont="1" applyFill="1" applyBorder="1" applyAlignment="1">
      <alignment horizontal="right" vertical="center"/>
    </xf>
    <xf numFmtId="187" fontId="0" fillId="0" borderId="9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206" fontId="0" fillId="0" borderId="8" xfId="0" applyNumberFormat="1" applyBorder="1" applyAlignment="1">
      <alignment horizontal="right" vertical="center"/>
    </xf>
    <xf numFmtId="0" fontId="11" fillId="2" borderId="18" xfId="0" applyFont="1" applyFill="1" applyBorder="1">
      <alignment vertical="center"/>
    </xf>
    <xf numFmtId="0" fontId="10" fillId="0" borderId="21" xfId="0" applyFont="1" applyBorder="1">
      <alignment vertical="center"/>
    </xf>
    <xf numFmtId="206" fontId="0" fillId="0" borderId="20" xfId="0" applyNumberFormat="1" applyBorder="1" applyAlignment="1">
      <alignment horizontal="right" vertical="center"/>
    </xf>
    <xf numFmtId="187" fontId="0" fillId="0" borderId="19" xfId="0" applyNumberFormat="1" applyBorder="1" applyAlignment="1">
      <alignment horizontal="right" vertical="center"/>
    </xf>
    <xf numFmtId="0" fontId="11" fillId="0" borderId="0" xfId="0" applyFont="1" applyBorder="1">
      <alignment vertical="center"/>
    </xf>
    <xf numFmtId="187" fontId="1" fillId="0" borderId="14" xfId="0" applyNumberFormat="1" applyFont="1" applyBorder="1" applyAlignment="1">
      <alignment horizontal="center" vertical="center"/>
    </xf>
    <xf numFmtId="206" fontId="6" fillId="0" borderId="8" xfId="0" applyNumberFormat="1" applyFont="1" applyFill="1" applyBorder="1" applyAlignment="1">
      <alignment horizontal="center" vertical="center"/>
    </xf>
    <xf numFmtId="0" fontId="11" fillId="0" borderId="11" xfId="0" applyFont="1" applyBorder="1">
      <alignment vertical="center"/>
    </xf>
    <xf numFmtId="206" fontId="0" fillId="0" borderId="20" xfId="0" applyNumberFormat="1" applyBorder="1" applyAlignment="1">
      <alignment horizontal="center" vertical="center"/>
    </xf>
    <xf numFmtId="187" fontId="2" fillId="4" borderId="19" xfId="0" applyNumberFormat="1" applyFont="1" applyFill="1" applyBorder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11" fillId="0" borderId="0" xfId="0" applyNumberFormat="1" applyFont="1" applyBorder="1">
      <alignment vertical="center"/>
    </xf>
    <xf numFmtId="206" fontId="20" fillId="0" borderId="8" xfId="0" applyNumberFormat="1" applyFont="1" applyFill="1" applyBorder="1" applyAlignment="1">
      <alignment horizontal="right" vertical="center"/>
    </xf>
    <xf numFmtId="187" fontId="20" fillId="0" borderId="9" xfId="0" applyNumberFormat="1" applyFont="1" applyFill="1" applyBorder="1" applyAlignment="1">
      <alignment horizontal="right" vertical="center"/>
    </xf>
    <xf numFmtId="187" fontId="20" fillId="0" borderId="9" xfId="0" applyNumberFormat="1" applyFont="1" applyFill="1" applyBorder="1" applyAlignment="1">
      <alignment horizontal="center" vertical="center"/>
    </xf>
    <xf numFmtId="0" fontId="11" fillId="0" borderId="20" xfId="0" applyFont="1" applyBorder="1">
      <alignment vertical="center"/>
    </xf>
    <xf numFmtId="206" fontId="20" fillId="0" borderId="20" xfId="0" applyNumberFormat="1" applyFont="1" applyFill="1" applyBorder="1" applyAlignment="1">
      <alignment horizontal="right" vertical="center"/>
    </xf>
    <xf numFmtId="187" fontId="20" fillId="0" borderId="19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206" fontId="0" fillId="0" borderId="5" xfId="0" applyNumberFormat="1" applyBorder="1" applyAlignment="1">
      <alignment horizontal="right" vertical="center"/>
    </xf>
    <xf numFmtId="187" fontId="0" fillId="0" borderId="19" xfId="0" applyNumberFormat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/>
    </xf>
    <xf numFmtId="176" fontId="3" fillId="4" borderId="5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2" fillId="0" borderId="0" xfId="0" applyNumberFormat="1" applyFont="1" applyBorder="1">
      <alignment vertical="center"/>
    </xf>
    <xf numFmtId="179" fontId="0" fillId="0" borderId="0" xfId="0" applyNumberFormat="1" applyBorder="1">
      <alignment vertical="center"/>
    </xf>
    <xf numFmtId="206" fontId="3" fillId="0" borderId="8" xfId="0" applyNumberFormat="1" applyFont="1" applyBorder="1">
      <alignment vertical="center"/>
    </xf>
    <xf numFmtId="187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206" fontId="3" fillId="0" borderId="11" xfId="0" applyNumberFormat="1" applyFont="1" applyBorder="1">
      <alignment vertical="center"/>
    </xf>
    <xf numFmtId="187" fontId="3" fillId="0" borderId="12" xfId="0" applyNumberFormat="1" applyFont="1" applyBorder="1">
      <alignment vertical="center"/>
    </xf>
    <xf numFmtId="0" fontId="0" fillId="0" borderId="1" xfId="0" applyBorder="1">
      <alignment vertical="center"/>
    </xf>
    <xf numFmtId="187" fontId="3" fillId="0" borderId="12" xfId="0" applyNumberFormat="1" applyFont="1" applyBorder="1" applyAlignment="1">
      <alignment horizontal="center" vertical="center"/>
    </xf>
    <xf numFmtId="187" fontId="3" fillId="0" borderId="2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76" fontId="13" fillId="0" borderId="8" xfId="3143" applyNumberFormat="1" applyFont="1" applyBorder="1" applyAlignment="1" applyProtection="1">
      <alignment horizontal="center" vertical="center" wrapText="1"/>
    </xf>
    <xf numFmtId="187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10" fillId="0" borderId="9" xfId="0" applyNumberFormat="1" applyFont="1" applyBorder="1" applyAlignment="1">
      <alignment horizontal="center" vertical="center"/>
    </xf>
    <xf numFmtId="206" fontId="13" fillId="0" borderId="8" xfId="3143" applyNumberFormat="1" applyFont="1" applyBorder="1" applyAlignment="1" applyProtection="1">
      <alignment horizontal="center" vertical="center" wrapText="1"/>
    </xf>
    <xf numFmtId="206" fontId="3" fillId="0" borderId="8" xfId="2870" applyNumberFormat="1" applyFont="1" applyFill="1" applyBorder="1" applyAlignment="1">
      <alignment horizontal="center" vertical="center"/>
    </xf>
    <xf numFmtId="206" fontId="3" fillId="0" borderId="7" xfId="0" applyNumberFormat="1" applyFont="1" applyBorder="1" applyAlignment="1">
      <alignment horizontal="center" vertical="center"/>
    </xf>
    <xf numFmtId="181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87" fontId="3" fillId="0" borderId="9" xfId="0" applyNumberFormat="1" applyFont="1" applyFill="1" applyBorder="1" applyAlignment="1">
      <alignment horizontal="center" vertical="center"/>
    </xf>
    <xf numFmtId="187" fontId="10" fillId="0" borderId="9" xfId="0" applyNumberFormat="1" applyFont="1" applyFill="1" applyBorder="1" applyAlignment="1">
      <alignment horizontal="center" vertical="center"/>
    </xf>
    <xf numFmtId="206" fontId="13" fillId="0" borderId="8" xfId="0" applyNumberFormat="1" applyFont="1" applyFill="1" applyBorder="1" applyAlignment="1">
      <alignment horizontal="center" vertical="center" wrapText="1"/>
    </xf>
    <xf numFmtId="187" fontId="24" fillId="0" borderId="9" xfId="2969" applyNumberFormat="1" applyFont="1" applyFill="1" applyBorder="1" applyAlignment="1">
      <alignment horizontal="center" vertical="center" wrapText="1"/>
    </xf>
    <xf numFmtId="206" fontId="13" fillId="0" borderId="8" xfId="2239" applyNumberFormat="1" applyFont="1" applyBorder="1" applyAlignment="1">
      <alignment horizontal="center" vertical="center"/>
    </xf>
    <xf numFmtId="187" fontId="13" fillId="0" borderId="7" xfId="0" applyNumberFormat="1" applyFont="1" applyBorder="1" applyAlignment="1">
      <alignment horizontal="center"/>
    </xf>
    <xf numFmtId="187" fontId="13" fillId="0" borderId="9" xfId="0" applyNumberFormat="1" applyFont="1" applyBorder="1" applyAlignment="1">
      <alignment horizontal="center"/>
    </xf>
    <xf numFmtId="0" fontId="10" fillId="0" borderId="20" xfId="0" applyFont="1" applyBorder="1">
      <alignment vertical="center"/>
    </xf>
    <xf numFmtId="179" fontId="13" fillId="2" borderId="20" xfId="0" applyNumberFormat="1" applyFont="1" applyFill="1" applyBorder="1" applyAlignment="1">
      <alignment horizontal="center" vertical="center"/>
    </xf>
    <xf numFmtId="187" fontId="24" fillId="2" borderId="19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6">
    <cellStyle name="常规" xfId="0" builtinId="0"/>
    <cellStyle name="好_高中教师人数（教育厅1.6日提供） 2" xfId="1"/>
    <cellStyle name="好_~5676413 2" xfId="2"/>
    <cellStyle name="货币[0]" xfId="3" builtinId="7"/>
    <cellStyle name="强调文字颜色 2 3 2" xfId="4"/>
    <cellStyle name="差_2009年一般性转移支付标准工资_奖励补助测算5.23新 3" xfId="5"/>
    <cellStyle name="输入" xfId="6" builtinId="20"/>
    <cellStyle name="60% - Accent2 4" xfId="7"/>
    <cellStyle name="差_奖励补助测算7.23 2" xfId="8"/>
    <cellStyle name="常规 44" xfId="9"/>
    <cellStyle name="常规 39" xfId="10"/>
    <cellStyle name="20% - 强调文字颜色 2 3 6" xfId="11"/>
    <cellStyle name="货币" xfId="12" builtinId="4"/>
    <cellStyle name="20% - 强调文字颜色 3" xfId="13" builtinId="38"/>
    <cellStyle name="Accent1 5" xfId="14"/>
    <cellStyle name="args.style" xfId="15"/>
    <cellStyle name="常规 9 2 5" xfId="16"/>
    <cellStyle name="40% - 强调文字颜色 1 3 5" xfId="17"/>
    <cellStyle name="差_2006年在职人员情况 3" xfId="18"/>
    <cellStyle name="差_云南省2008年中小学教职工情况（教育厅提供20090101加工整理） 6" xfId="19"/>
    <cellStyle name="千位分隔[0]" xfId="20" builtinId="6"/>
    <cellStyle name="好_Book1_1 6" xfId="21"/>
    <cellStyle name="Accent2 - 40%" xfId="22"/>
    <cellStyle name="60% - 强调文字颜色 1 3 5" xfId="23"/>
    <cellStyle name="60% - 强调文字颜色 5 3 9" xfId="24"/>
    <cellStyle name="40% - 强调文字颜色 4 3 4" xfId="25"/>
    <cellStyle name="40% - 强调文字颜色 3" xfId="26" builtinId="39"/>
    <cellStyle name="常规 31 2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输入 8 2" xfId="32"/>
    <cellStyle name="60% - 强调文字颜色 2 4 3" xfId="33"/>
    <cellStyle name="差_2006年水利统计指标统计表 2" xfId="34"/>
    <cellStyle name="标题 5 2 4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好_2009年一般性转移支付标准工资_奖励补助测算5.22测试 8" xfId="43"/>
    <cellStyle name="差_基础数据分析 4" xfId="44"/>
    <cellStyle name="已访问的超链接" xfId="45" builtinId="9"/>
    <cellStyle name="差_地方配套按人均增幅控制8.30xl 2" xfId="46"/>
    <cellStyle name="好_地方配套按人均增幅控制8.31（调整结案率后）xl 2" xfId="47"/>
    <cellStyle name="Accent4 5" xfId="48"/>
    <cellStyle name="差_Book1 2" xfId="49"/>
    <cellStyle name="_ET_STYLE_NoName_00__Sheet3" xfId="50"/>
    <cellStyle name="差_Book1_1 9" xfId="51"/>
    <cellStyle name="常规 3 3 8" xfId="52"/>
    <cellStyle name="20% - Accent4 4" xfId="53"/>
    <cellStyle name="20% - 强调文字颜色 4 5" xfId="54"/>
    <cellStyle name="注释" xfId="55" builtinId="10"/>
    <cellStyle name="60% - 强调文字颜色 2 3" xfId="56"/>
    <cellStyle name="Accent6 - 40% 8" xfId="57"/>
    <cellStyle name="40% - 强调文字颜色 3 9" xfId="58"/>
    <cellStyle name="60% - 强调文字颜色 2" xfId="59" builtinId="36"/>
    <cellStyle name="Accent6 3" xfId="60"/>
    <cellStyle name="差_2008云南省分县市中小学教职工统计表（教育厅提供） 8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百分比 7" xfId="66"/>
    <cellStyle name="解释性文本 2 2" xfId="67"/>
    <cellStyle name="20% - 强调文字颜色 5 3 6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强调文字颜色 1 2 3" xfId="78"/>
    <cellStyle name="40% - 强调文字颜色 3 10" xfId="79"/>
    <cellStyle name="20% - 强调文字颜色 4 4 2" xfId="80"/>
    <cellStyle name="解释性文本" xfId="81" builtinId="53"/>
    <cellStyle name="标题 1 5 2" xfId="82"/>
    <cellStyle name="标题 1" xfId="83" builtinId="16"/>
    <cellStyle name="百分比 4" xfId="84"/>
    <cellStyle name="强调文字颜色 5 8 2" xfId="85"/>
    <cellStyle name="40% - 强调文字颜色 6 3 8" xfId="86"/>
    <cellStyle name="20% - 强调文字颜色 5 3 3" xfId="87"/>
    <cellStyle name="差_奖励补助测算5.22测试 2" xfId="88"/>
    <cellStyle name="标题 2" xfId="89" builtinId="17"/>
    <cellStyle name="百分比 5" xfId="90"/>
    <cellStyle name="40% - 强调文字颜色 6 3 9" xfId="91"/>
    <cellStyle name="20% - 强调文字颜色 5 3 4" xfId="92"/>
    <cellStyle name="40% - 强调文字颜色 1 8 2" xfId="93"/>
    <cellStyle name="40% - 强调文字颜色 3 8" xfId="94"/>
    <cellStyle name="60% - 强调文字颜色 1" xfId="95" builtinId="32"/>
    <cellStyle name="Accent6 2" xfId="96"/>
    <cellStyle name="差_2008云南省分县市中小学教职工统计表（教育厅提供） 7" xfId="97"/>
    <cellStyle name="20% - 强调文字颜色 1 3 9" xfId="98"/>
    <cellStyle name="差_奖励补助测算5.22测试 3" xfId="99"/>
    <cellStyle name="标题 3" xfId="100" builtinId="18"/>
    <cellStyle name="百分比 6" xfId="101"/>
    <cellStyle name="20% - 强调文字颜色 5 3 5" xfId="102"/>
    <cellStyle name="60% - 强调文字颜色 4" xfId="103" builtinId="44"/>
    <cellStyle name="Accent6 5" xfId="104"/>
    <cellStyle name="差_三季度－表二 5" xfId="105"/>
    <cellStyle name="输出" xfId="106" builtinId="21"/>
    <cellStyle name="好_奖励补助测算5.22测试 3" xfId="107"/>
    <cellStyle name="常规 85" xfId="108"/>
    <cellStyle name="20% - 强调文字颜色 2 4 2" xfId="109"/>
    <cellStyle name="40% - Accent1 4" xfId="110"/>
    <cellStyle name="差_2009年一般性转移支付标准工资 2" xfId="111"/>
    <cellStyle name="差_奖励补助测算7.25 (version 1) (version 1) 8" xfId="112"/>
    <cellStyle name="常规 31" xfId="113"/>
    <cellStyle name="常规 26" xfId="114"/>
    <cellStyle name="60% - 强调文字颜色 4 3 8" xfId="115"/>
    <cellStyle name="40% - 强调文字颜色 3 3 3" xfId="116"/>
    <cellStyle name="计算" xfId="117" builtinId="22"/>
    <cellStyle name="40% - 强调文字颜色 4 2" xfId="118"/>
    <cellStyle name="检查单元格" xfId="119" builtinId="23"/>
    <cellStyle name="常规 13 5" xfId="120"/>
    <cellStyle name="强调文字颜色 1 9 2" xfId="121"/>
    <cellStyle name="20% - 强调文字颜色 1 4 3" xfId="122"/>
    <cellStyle name="20% - 强调文字颜色 6" xfId="123" builtinId="50"/>
    <cellStyle name="20% - 强调文字颜色 3 9 2" xfId="124"/>
    <cellStyle name="Currency [0]" xfId="125"/>
    <cellStyle name="强调文字颜色 2" xfId="126" builtinId="33"/>
    <cellStyle name="常规 2 2 2 5" xfId="127"/>
    <cellStyle name="60% - 强调文字颜色 1 7 2" xfId="128"/>
    <cellStyle name="注释 2 3" xfId="129"/>
    <cellStyle name="40% - 强调文字颜色 5 7" xfId="130"/>
    <cellStyle name="Calculation 4" xfId="131"/>
    <cellStyle name="链接单元格" xfId="132" builtinId="24"/>
    <cellStyle name="20% - 强调文字颜色 6 3 5" xfId="133"/>
    <cellStyle name="差_530623_2006年县级财政报表附表 4" xfId="134"/>
    <cellStyle name="差_业务工作量指标 5" xfId="135"/>
    <cellStyle name="好_地方配套按人均增幅控制8.30xl 3" xfId="136"/>
    <cellStyle name="差_教育厅提供义务教育及高中教师人数（2009年1月6日）" xfId="137"/>
    <cellStyle name="汇总" xfId="138" builtinId="25"/>
    <cellStyle name="差_Book2" xfId="139"/>
    <cellStyle name="适中 2 5" xfId="140"/>
    <cellStyle name="强调文字颜色 6 9 2" xfId="141"/>
    <cellStyle name="常规 15 8" xfId="142"/>
    <cellStyle name="20% - 强调文字颜色 6 4 3" xfId="143"/>
    <cellStyle name="强调文字颜色 3 2 4" xfId="144"/>
    <cellStyle name="Check Cell 8" xfId="145"/>
    <cellStyle name="好" xfId="146" builtinId="26"/>
    <cellStyle name="差_2009年一般性转移支付标准工资_奖励补助测算7.25 4" xfId="147"/>
    <cellStyle name="输出 3 3" xfId="148"/>
    <cellStyle name="Heading 3 8" xfId="149"/>
    <cellStyle name="适中" xfId="150" builtinId="28"/>
    <cellStyle name="20% - 强调文字颜色 3 3 8" xfId="151"/>
    <cellStyle name="适中 8" xfId="152"/>
    <cellStyle name="差_2009年一般性转移支付标准工资_不用软件计算9.1不考虑经费管理评价xl 4" xfId="153"/>
    <cellStyle name="常规 3 2 6" xfId="154"/>
    <cellStyle name="20% - Accent3 2" xfId="155"/>
    <cellStyle name="20% - 强调文字颜色 3 3" xfId="156"/>
    <cellStyle name="20% - 强调文字颜色 4 7 2" xfId="157"/>
    <cellStyle name="好_奖励补助测算7.23 9" xfId="158"/>
    <cellStyle name="60% - 强调文字颜色 2 5 2" xfId="159"/>
    <cellStyle name="20% - 强调文字颜色 5" xfId="160" builtinId="46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60% - 强调文字颜色 5 3 7" xfId="166"/>
    <cellStyle name="40% - 强调文字颜色 4 3 2" xfId="167"/>
    <cellStyle name="40% - 强调文字颜色 1" xfId="168" builtinId="31"/>
    <cellStyle name="常规 2 6 8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60% - 强调文字颜色 5 3 8" xfId="172"/>
    <cellStyle name="40% - 强调文字颜色 4 3 3" xfId="173"/>
    <cellStyle name="40% - 强调文字颜色 2" xfId="174" builtinId="35"/>
    <cellStyle name="常规 2 6 9" xfId="175"/>
    <cellStyle name="强调文字颜色 3" xfId="176" builtinId="37"/>
    <cellStyle name="常规 2 2 2 6" xfId="177"/>
    <cellStyle name="PSChar" xfId="178"/>
    <cellStyle name="强调文字颜色 4" xfId="179" builtinId="41"/>
    <cellStyle name="常规 2 2 2 7" xfId="180"/>
    <cellStyle name="20% - 强调文字颜色 4" xfId="181" builtinId="42"/>
    <cellStyle name="40% - 强调文字颜色 4 3 5" xfId="182"/>
    <cellStyle name="40% - 强调文字颜色 4" xfId="183" builtinId="43"/>
    <cellStyle name="常规 31 3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20% - 强调文字颜色 3 3 2" xfId="197"/>
    <cellStyle name="40% - 强调文字颜色 4 3 7" xfId="198"/>
    <cellStyle name="40% - 强调文字颜色 6" xfId="199" builtinId="51"/>
    <cellStyle name="适中 8 2" xfId="200"/>
    <cellStyle name="Input 5" xfId="201"/>
    <cellStyle name="标题 5 9" xfId="202"/>
    <cellStyle name="_弱电系统设备配置报价清单" xfId="203"/>
    <cellStyle name="Heading 3 2" xfId="204"/>
    <cellStyle name="60% - 强调文字颜色 6" xfId="205" builtinId="52"/>
    <cellStyle name="差_2009年一般性转移支付标准工资_奖励补助测算7.25 (version 1) (version 1) 2" xfId="206"/>
    <cellStyle name="标题 1 4 3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好_汇总-县级财政报表附表" xfId="216"/>
    <cellStyle name="20% - 强调文字颜色 5 10" xfId="217"/>
    <cellStyle name="Input 7" xfId="218"/>
    <cellStyle name="Normal_3H8" xfId="219"/>
    <cellStyle name="Heading 3 4" xfId="220"/>
    <cellStyle name="40% - 强调文字颜色 4 2 5" xfId="221"/>
    <cellStyle name="好_汇总 8" xfId="222"/>
    <cellStyle name="_20100326高清市院遂宁检察院1080P配置清单26日改" xfId="223"/>
    <cellStyle name="_计财部审批要件" xfId="224"/>
    <cellStyle name="PSDec" xfId="225"/>
    <cellStyle name="Heading 4 5" xfId="226"/>
    <cellStyle name="Accent6 - 40% 3" xfId="227"/>
    <cellStyle name="?鹎%U龡&amp;H?_x0008__x001c__x001c_?_x0007__x0001__x0001_" xfId="228"/>
    <cellStyle name="40% - 强调文字颜色 2 4 2" xfId="229"/>
    <cellStyle name="_0202" xfId="230"/>
    <cellStyle name="20% - 强调文字颜色 1 10" xfId="231"/>
    <cellStyle name="警告文本 2 6" xfId="232"/>
    <cellStyle name="40% - Accent5 6" xfId="233"/>
    <cellStyle name="好_不用软件计算9.1不考虑经费管理评价xl 6" xfId="234"/>
    <cellStyle name="常规 2 7 2" xfId="235"/>
    <cellStyle name="_Book1" xfId="236"/>
    <cellStyle name="60% - 强调文字颜色 1 9" xfId="237"/>
    <cellStyle name="_Book1_2" xfId="238"/>
    <cellStyle name="20% - 强调文字颜色 3 3 5" xfId="239"/>
    <cellStyle name="_Book1_3" xfId="240"/>
    <cellStyle name="20% - 强调文字颜色 3 3 6" xfId="241"/>
    <cellStyle name="Accent5 - 60% 3" xfId="242"/>
    <cellStyle name="40% - 强调文字颜色 2 3 6" xfId="243"/>
    <cellStyle name="_ET_STYLE_NoName_00__Book1_1" xfId="244"/>
    <cellStyle name="好_2007年政法部门业务指标 7" xfId="245"/>
    <cellStyle name="20% - 强调文字颜色 1 9 2" xfId="246"/>
    <cellStyle name="标题 2 8" xfId="247"/>
    <cellStyle name="差_00省级(定稿) 6" xfId="248"/>
    <cellStyle name="好_2009年一般性转移支付标准工资_奖励补助测算7.25 5" xfId="249"/>
    <cellStyle name="_分县1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链接单元格 3 9" xfId="286"/>
    <cellStyle name="差_530629_2006年县级财政报表附表 2" xfId="287"/>
    <cellStyle name="20% - 强调文字颜色 2 6 2" xfId="288"/>
    <cellStyle name="40% - Accent3 4" xfId="289"/>
    <cellStyle name="Accent1 - 20% 9" xfId="290"/>
    <cellStyle name="20% - Accent1 9" xfId="291"/>
    <cellStyle name="差_530629_2006年县级财政报表附表 3" xfId="292"/>
    <cellStyle name="40% - Accent3 5" xfId="293"/>
    <cellStyle name="20% - 强调文字颜色 5 4 2" xfId="294"/>
    <cellStyle name="强调文字颜色 2 2 3" xfId="295"/>
    <cellStyle name="好_2006年基础数据 8" xfId="296"/>
    <cellStyle name="20% - Accent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差_530629_2006年县级财政报表附表" xfId="308"/>
    <cellStyle name="20% - Accent2 5" xfId="309"/>
    <cellStyle name="20% - 强调文字颜色 2 6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差_地方配套按人均增幅控制8.30一般预算平均增幅、人均可用财力平均增幅两次控制、社会治安系数调整、案件数调整xl 2" xfId="327"/>
    <cellStyle name="40% - Accent4 5" xfId="328"/>
    <cellStyle name="强调文字颜色 5 9 2" xfId="329"/>
    <cellStyle name="20% - 强调文字颜色 5 4 3" xfId="330"/>
    <cellStyle name="强调文字颜色 2 2 4" xfId="331"/>
    <cellStyle name="好_2006年基础数据 9" xfId="332"/>
    <cellStyle name="20% - Accent3" xfId="333"/>
    <cellStyle name="适中 9" xfId="334"/>
    <cellStyle name="差_2009年一般性转移支付标准工资_不用软件计算9.1不考虑经费管理评价xl 5" xfId="335"/>
    <cellStyle name="常规 3 2 7" xfId="336"/>
    <cellStyle name="20% - Accent3 3" xfId="337"/>
    <cellStyle name="20% - 强调文字颜色 3 4" xfId="338"/>
    <cellStyle name="40% - 强调文字颜色 3 8 2" xfId="339"/>
    <cellStyle name="Heading 4" xfId="340"/>
    <cellStyle name="60% - 强调文字颜色 1 2" xfId="341"/>
    <cellStyle name="20% - 强调文字颜色 3 3 9" xfId="342"/>
    <cellStyle name="常规 3 2 8" xfId="343"/>
    <cellStyle name="20% - Accent3 4" xfId="344"/>
    <cellStyle name="20% - 强调文字颜色 3 5" xfId="345"/>
    <cellStyle name="差_M03" xfId="346"/>
    <cellStyle name="差_2009年一般性转移支付标准工资_不用软件计算9.1不考虑经费管理评价xl 6" xfId="347"/>
    <cellStyle name="差_2009年一般性转移支付标准工资_不用软件计算9.1不考虑经费管理评价xl 7" xfId="348"/>
    <cellStyle name="常规 3 2 9" xfId="349"/>
    <cellStyle name="20% - Accent3 5" xfId="350"/>
    <cellStyle name="20% - 强调文字颜色 3 6" xfId="351"/>
    <cellStyle name="差_2009年一般性转移支付标准工资_不用软件计算9.1不考虑经费管理评价xl 8" xfId="352"/>
    <cellStyle name="常规 67 2" xfId="353"/>
    <cellStyle name="20% - Accent3 6" xfId="354"/>
    <cellStyle name="20% - 强调文字颜色 3 7" xfId="355"/>
    <cellStyle name="警告文本 2 2" xfId="356"/>
    <cellStyle name="40% - Accent5 2" xfId="357"/>
    <cellStyle name="差_2009年一般性转移支付标准工资_不用软件计算9.1不考虑经费管理评价xl 9" xfId="358"/>
    <cellStyle name="常规 67 3" xfId="359"/>
    <cellStyle name="20% - Accent3 7" xfId="360"/>
    <cellStyle name="20% - 强调文字颜色 3 8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20% - 强调文字颜色 5 4 4" xfId="375"/>
    <cellStyle name="强调文字颜色 2 2 5" xfId="376"/>
    <cellStyle name="20% - Accent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差_检验表" xfId="400"/>
    <cellStyle name="警告文本 3 3" xfId="401"/>
    <cellStyle name="40% - Accent6 3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Title 2" xfId="456"/>
    <cellStyle name="强调 3" xfId="457"/>
    <cellStyle name="20% - Accent5 9" xfId="458"/>
    <cellStyle name="Accent6 - 60% 4" xfId="459"/>
    <cellStyle name="20% - Accent6" xfId="460"/>
    <cellStyle name="好_2007年人员分部门统计表 5" xfId="461"/>
    <cellStyle name="20% - Accent6 2" xfId="462"/>
    <cellStyle name="20% - 强调文字颜色 6 3" xfId="463"/>
    <cellStyle name="差_业务工作量指标" xfId="464"/>
    <cellStyle name="60% - 强调文字颜色 6 2 5" xfId="465"/>
    <cellStyle name="好_2007年人员分部门统计表 6" xfId="466"/>
    <cellStyle name="20% - Accent6 3" xfId="467"/>
    <cellStyle name="20% - 强调文字颜色 6 4" xfId="468"/>
    <cellStyle name="60% - 强调文字颜色 6 2 6" xfId="469"/>
    <cellStyle name="40% - 强调文字颜色 5 2 2" xfId="470"/>
    <cellStyle name="好_2007年人员分部门统计表 7" xfId="471"/>
    <cellStyle name="20% - Accent6 4" xfId="472"/>
    <cellStyle name="20% - 强调文字颜色 6 5" xfId="473"/>
    <cellStyle name="好_2007年人员分部门统计表 8" xfId="474"/>
    <cellStyle name="20% - Accent6 5" xfId="475"/>
    <cellStyle name="20% - 强调文字颜色 6 6" xfId="476"/>
    <cellStyle name="差_高中教师人数（教育厅1.6日提供） 2" xfId="477"/>
    <cellStyle name="40% - 强调文字颜色 5 2 3" xfId="478"/>
    <cellStyle name="好_2007年人员分部门统计表 9" xfId="479"/>
    <cellStyle name="20% - Accent6 6" xfId="480"/>
    <cellStyle name="20% - 强调文字颜色 6 7" xfId="481"/>
    <cellStyle name="差_高中教师人数（教育厅1.6日提供） 3" xfId="482"/>
    <cellStyle name="40% - 强调文字颜色 5 2 4" xfId="483"/>
    <cellStyle name="20% - Accent6 7" xfId="484"/>
    <cellStyle name="20% - 强调文字颜色 6 8" xfId="485"/>
    <cellStyle name="差_高中教师人数（教育厅1.6日提供） 4" xfId="486"/>
    <cellStyle name="40% - 强调文字颜色 5 2 5" xfId="487"/>
    <cellStyle name="20% - Accent6 8" xfId="488"/>
    <cellStyle name="20% - 强调文字颜色 6 9" xfId="489"/>
    <cellStyle name="差_高中教师人数（教育厅1.6日提供） 5" xfId="490"/>
    <cellStyle name="40% - 强调文字颜色 5 2 6" xfId="491"/>
    <cellStyle name="20% - Accent6 9" xfId="492"/>
    <cellStyle name="差_高中教师人数（教育厅1.6日提供） 6" xfId="493"/>
    <cellStyle name="20% - 强调文字颜色 4 2 2" xfId="494"/>
    <cellStyle name="20% - 强调文字颜色 1 2" xfId="495"/>
    <cellStyle name="好_2007年检察院案件数 6" xfId="496"/>
    <cellStyle name="常规 11 4" xfId="497"/>
    <cellStyle name="Bad 3" xfId="498"/>
    <cellStyle name="差_奖励补助测算5.24冯铸 2" xfId="499"/>
    <cellStyle name="差_义务教育阶段教职工人数（教育厅提供最终） 5" xfId="500"/>
    <cellStyle name="好_~4190974 6" xfId="501"/>
    <cellStyle name="差_财政供养人员 4" xfId="502"/>
    <cellStyle name="20% - 强调文字颜色 1 2 2" xfId="503"/>
    <cellStyle name="差_奖励补助测算5.24冯铸 3" xfId="504"/>
    <cellStyle name="差_义务教育阶段教职工人数（教育厅提供最终） 6" xfId="505"/>
    <cellStyle name="Bad 4" xfId="506"/>
    <cellStyle name="常规 11 5" xfId="507"/>
    <cellStyle name="好_2007年检察院案件数 7" xfId="508"/>
    <cellStyle name="好_~4190974 7" xfId="509"/>
    <cellStyle name="差_财政供养人员 5" xfId="510"/>
    <cellStyle name="20% - 强调文字颜色 1 2 3" xfId="511"/>
    <cellStyle name="60% - 强调文字颜色 5 10" xfId="512"/>
    <cellStyle name="好_奖励补助测算7.25" xfId="513"/>
    <cellStyle name="强调文字颜色 1 7 2" xfId="514"/>
    <cellStyle name="40% - 强调文字颜色 2 2" xfId="515"/>
    <cellStyle name="好_2007年检察院案件数 8" xfId="516"/>
    <cellStyle name="常规 11 6" xfId="517"/>
    <cellStyle name="Bad 5" xfId="518"/>
    <cellStyle name="差_奖励补助测算5.24冯铸 4" xfId="519"/>
    <cellStyle name="差_义务教育阶段教职工人数（教育厅提供最终） 7" xfId="520"/>
    <cellStyle name="好_~4190974 8" xfId="521"/>
    <cellStyle name="差_财政供养人员 6" xfId="522"/>
    <cellStyle name="20% - 强调文字颜色 1 2 4" xfId="523"/>
    <cellStyle name="40% - 强调文字颜色 4 10" xfId="524"/>
    <cellStyle name="20% - 强调文字颜色 4 9 2" xfId="525"/>
    <cellStyle name="差_2009年一般性转移支付标准工资_奖励补助测算5.24冯铸 7" xfId="526"/>
    <cellStyle name="好_奖励补助测算7.25 9" xfId="527"/>
    <cellStyle name="60% - 强调文字颜色 2 7 2" xfId="528"/>
    <cellStyle name="40% - 强调文字颜色 2 3" xfId="529"/>
    <cellStyle name="40% - 强调文字颜色 2 4" xfId="530"/>
    <cellStyle name="好_2007年检察院案件数 9" xfId="531"/>
    <cellStyle name="常规 11 7" xfId="532"/>
    <cellStyle name="Bad 6" xfId="533"/>
    <cellStyle name="差_奖励补助测算5.24冯铸 5" xfId="534"/>
    <cellStyle name="差_义务教育阶段教职工人数（教育厅提供最终） 8" xfId="535"/>
    <cellStyle name="好_~4190974 9" xfId="536"/>
    <cellStyle name="差_财政供养人员 7" xfId="537"/>
    <cellStyle name="20% - 强调文字颜色 1 2 5" xfId="538"/>
    <cellStyle name="20% - 强调文字颜色 3 10" xfId="539"/>
    <cellStyle name="40% - 强调文字颜色 2 5" xfId="540"/>
    <cellStyle name="强调文字颜色 6 5 2" xfId="541"/>
    <cellStyle name="常规 11 8" xfId="542"/>
    <cellStyle name="Bad 7" xfId="543"/>
    <cellStyle name="差_奖励补助测算5.24冯铸 6" xfId="544"/>
    <cellStyle name="差_义务教育阶段教职工人数（教育厅提供最终） 9" xfId="545"/>
    <cellStyle name="输出 10" xfId="546"/>
    <cellStyle name="差_财政供养人员 8" xfId="547"/>
    <cellStyle name="20% - 强调文字颜色 1 2 6" xfId="548"/>
    <cellStyle name="Accent5 - 60% 4" xfId="549"/>
    <cellStyle name="20% - 强调文字颜色 1 3 2" xfId="550"/>
    <cellStyle name="40% - 强调文字颜色 2 3 7" xfId="551"/>
    <cellStyle name="40% - 强调文字颜色 3 2" xfId="552"/>
    <cellStyle name="强调文字颜色 1 8 2" xfId="553"/>
    <cellStyle name="Accent5 - 60% 5" xfId="554"/>
    <cellStyle name="20% - 强调文字颜色 1 3 3" xfId="555"/>
    <cellStyle name="40% - 强调文字颜色 2 3 8" xfId="556"/>
    <cellStyle name="60% - 强调文字颜色 2 8 2" xfId="557"/>
    <cellStyle name="40% - 强调文字颜色 3 3" xfId="558"/>
    <cellStyle name="计算 2 3" xfId="559"/>
    <cellStyle name="差_2008云南省分县市中小学教职工统计表（教育厅提供） 2" xfId="560"/>
    <cellStyle name="Accent5 - 60% 6" xfId="561"/>
    <cellStyle name="20% - 强调文字颜色 1 3 4" xfId="562"/>
    <cellStyle name="40% - 强调文字颜色 2 3 9" xfId="563"/>
    <cellStyle name="40% - 强调文字颜色 3 4" xfId="564"/>
    <cellStyle name="计算 2 4" xfId="565"/>
    <cellStyle name="差_2008云南省分县市中小学教职工统计表（教育厅提供） 3" xfId="566"/>
    <cellStyle name="Accent5 - 60% 7" xfId="567"/>
    <cellStyle name="20% - 强调文字颜色 1 3 5" xfId="568"/>
    <cellStyle name="40% - 强调文字颜色 3 5" xfId="569"/>
    <cellStyle name="普通_ 白土" xfId="570"/>
    <cellStyle name="计算 2 5" xfId="571"/>
    <cellStyle name="差_2008云南省分县市中小学教职工统计表（教育厅提供） 4" xfId="572"/>
    <cellStyle name="Accent5 - 60% 8" xfId="573"/>
    <cellStyle name="20% - 强调文字颜色 1 3 6" xfId="574"/>
    <cellStyle name="40% - 强调文字颜色 3 6" xfId="575"/>
    <cellStyle name="6mal" xfId="576"/>
    <cellStyle name="计算 2 6" xfId="577"/>
    <cellStyle name="差_2008云南省分县市中小学教职工统计表（教育厅提供） 5" xfId="578"/>
    <cellStyle name="Accent5 - 60% 9" xfId="579"/>
    <cellStyle name="20% - 强调文字颜色 1 3 7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60% - 强调文字颜色 2 9 2" xfId="585"/>
    <cellStyle name="40% - 强调文字颜色 4 3" xfId="586"/>
    <cellStyle name="常规 13 6" xfId="587"/>
    <cellStyle name="Accent6 - 20% 2" xfId="588"/>
    <cellStyle name="好_M03 2" xfId="589"/>
    <cellStyle name="20% - 强调文字颜色 1 4 4" xfId="590"/>
    <cellStyle name="20% - 强调文字颜色 1 5 2" xfId="591"/>
    <cellStyle name="常规 15 4" xfId="592"/>
    <cellStyle name="百分比 2 8" xfId="593"/>
    <cellStyle name="Check Cell 4" xfId="594"/>
    <cellStyle name="20% - 强调文字颜色 1 6 2" xfId="595"/>
    <cellStyle name="20% - 强调文字颜色 1 7 2" xfId="596"/>
    <cellStyle name="注释 2 13" xfId="597"/>
    <cellStyle name="好_2008云南省分县市中小学教职工统计表（教育厅提供） 2" xfId="598"/>
    <cellStyle name="20% - 强调文字颜色 1 8 2" xfId="599"/>
    <cellStyle name="标题 1 8" xfId="600"/>
    <cellStyle name="Accent1 - 60% 5" xfId="601"/>
    <cellStyle name="好_0605石屏县 8" xfId="602"/>
    <cellStyle name="Explanatory Text 4" xfId="603"/>
    <cellStyle name="Accent6 - 60%" xfId="604"/>
    <cellStyle name="强调文字颜色 4 9 2" xfId="605"/>
    <cellStyle name="20% - 强调文字颜色 4 4 3" xfId="606"/>
    <cellStyle name="强调文字颜色 1 2 4" xfId="607"/>
    <cellStyle name="20% - 强调文字颜色 2 10" xfId="608"/>
    <cellStyle name="好_03昭通 7" xfId="609"/>
    <cellStyle name="20% - 强调文字颜色 2 2" xfId="610"/>
    <cellStyle name="20% - 强调文字颜色 2 2 2" xfId="611"/>
    <cellStyle name="差_汇总-县级财政报表附表 3" xfId="612"/>
    <cellStyle name="强调文字颜色 2 7 2" xfId="613"/>
    <cellStyle name="20% - 强调文字颜色 2 2 3" xfId="614"/>
    <cellStyle name="差_汇总-县级财政报表附表 4" xfId="615"/>
    <cellStyle name="好_2、土地面积、人口、粮食产量基本情况 8" xfId="616"/>
    <cellStyle name="60% - Accent1 2" xfId="617"/>
    <cellStyle name="差_1003牟定县" xfId="618"/>
    <cellStyle name="20% - 强调文字颜色 2 2 4" xfId="619"/>
    <cellStyle name="差_汇总-县级财政报表附表 5" xfId="620"/>
    <cellStyle name="好_2009年一般性转移支付标准工资_地方配套按人均增幅控制8.31（调整结案率后）xl 7" xfId="621"/>
    <cellStyle name="20% - 强调文字颜色 5 9 2" xfId="622"/>
    <cellStyle name="好_2、土地面积、人口、粮食产量基本情况 9" xfId="623"/>
    <cellStyle name="60% - Accent1 3" xfId="624"/>
    <cellStyle name="差_奖励补助测算5.23新 2" xfId="625"/>
    <cellStyle name="Accent2 - 60% 2" xfId="626"/>
    <cellStyle name="20% - 强调文字颜色 2 2 5" xfId="627"/>
    <cellStyle name="差_汇总-县级财政报表附表 6" xfId="628"/>
    <cellStyle name="60% - Accent1 4" xfId="629"/>
    <cellStyle name="差_高中教师人数（教育厅1.6日提供）" xfId="630"/>
    <cellStyle name="差_奖励补助测算5.23新 3" xfId="631"/>
    <cellStyle name="Accent2 - 60% 3" xfId="632"/>
    <cellStyle name="20% - 强调文字颜色 2 2 6" xfId="633"/>
    <cellStyle name="差_汇总-县级财政报表附表 7" xfId="634"/>
    <cellStyle name="差_0502通海县" xfId="635"/>
    <cellStyle name="60% - 强调文字颜色 2 10" xfId="636"/>
    <cellStyle name="常规 40" xfId="637"/>
    <cellStyle name="常规 35" xfId="638"/>
    <cellStyle name="20% - 强调文字颜色 2 3 2" xfId="639"/>
    <cellStyle name="40% - 强调文字颜色 3 3 7" xfId="640"/>
    <cellStyle name="强调文字颜色 2 8 2" xfId="641"/>
    <cellStyle name="常规 41" xfId="642"/>
    <cellStyle name="常规 36" xfId="643"/>
    <cellStyle name="20% - 强调文字颜色 2 3 3" xfId="644"/>
    <cellStyle name="40% - 强调文字颜色 3 3 8" xfId="645"/>
    <cellStyle name="40% - 强调文字颜色 1 10" xfId="646"/>
    <cellStyle name="60% - Accent2 2" xfId="647"/>
    <cellStyle name="常规 42" xfId="648"/>
    <cellStyle name="常规 37" xfId="649"/>
    <cellStyle name="20% - 强调文字颜色 2 3 4" xfId="650"/>
    <cellStyle name="40% - 强调文字颜色 3 3 9" xfId="651"/>
    <cellStyle name="60% - Accent2 3" xfId="652"/>
    <cellStyle name="常规 43" xfId="653"/>
    <cellStyle name="常规 38" xfId="654"/>
    <cellStyle name="20% - 强调文字颜色 2 3 5" xfId="655"/>
    <cellStyle name="60% - Accent2 5" xfId="656"/>
    <cellStyle name="差_奖励补助测算7.23 3" xfId="657"/>
    <cellStyle name="常规 50" xfId="658"/>
    <cellStyle name="常规 45" xfId="659"/>
    <cellStyle name="20% - 强调文字颜色 2 3 7" xfId="660"/>
    <cellStyle name="60% - Accent2 6" xfId="661"/>
    <cellStyle name="差_奖励补助测算7.23 4" xfId="662"/>
    <cellStyle name="解释性文本 9 2" xfId="663"/>
    <cellStyle name="差 6 2" xfId="664"/>
    <cellStyle name="常规 51" xfId="665"/>
    <cellStyle name="常规 46" xfId="666"/>
    <cellStyle name="20% - 强调文字颜色 2 3 8" xfId="667"/>
    <cellStyle name="40% - 强调文字颜色 2 8 2" xfId="668"/>
    <cellStyle name="标题 1 3" xfId="669"/>
    <cellStyle name="常规 52" xfId="670"/>
    <cellStyle name="常规 47" xfId="671"/>
    <cellStyle name="20% - 强调文字颜色 2 3 9" xfId="672"/>
    <cellStyle name="Accent3 - 20% 2" xfId="673"/>
    <cellStyle name="60% - Accent2 7" xfId="674"/>
    <cellStyle name="差_奖励补助测算7.23 5" xfId="675"/>
    <cellStyle name="差_三季度－表二 6" xfId="676"/>
    <cellStyle name="强调文字颜色 2 9 2" xfId="677"/>
    <cellStyle name="好_奖励补助测算5.22测试 4" xfId="678"/>
    <cellStyle name="20% - 强调文字颜色 2 4 3" xfId="679"/>
    <cellStyle name="40% - Accent1 5" xfId="680"/>
    <cellStyle name="差_2009年一般性转移支付标准工资 3" xfId="681"/>
    <cellStyle name="Bad" xfId="682"/>
    <cellStyle name="差_不用软件计算9.1不考虑经费管理评价xl 5" xfId="683"/>
    <cellStyle name="60% - Accent3 2" xfId="684"/>
    <cellStyle name="差_三季度－表二 7" xfId="685"/>
    <cellStyle name="好_奖励补助测算5.22测试 5" xfId="686"/>
    <cellStyle name="20% - 强调文字颜色 2 4 4" xfId="687"/>
    <cellStyle name="40% - Accent1 6" xfId="688"/>
    <cellStyle name="差_2009年一般性转移支付标准工资 4" xfId="689"/>
    <cellStyle name="好_2009年一般性转移支付标准工资 8" xfId="690"/>
    <cellStyle name="20% - 强调文字颜色 2 5 2" xfId="691"/>
    <cellStyle name="40% - Accent2 4" xfId="692"/>
    <cellStyle name="20% - 强调文字颜色 3 3 7" xfId="693"/>
    <cellStyle name="适中 7" xfId="694"/>
    <cellStyle name="差_2009年一般性转移支付标准工资_不用软件计算9.1不考虑经费管理评价xl 3" xfId="695"/>
    <cellStyle name="常规 3 2 5" xfId="696"/>
    <cellStyle name="20% - 强调文字颜色 3 2" xfId="697"/>
    <cellStyle name="20% - 强调文字颜色 3 2 2" xfId="698"/>
    <cellStyle name="强调文字颜色 3 7 2" xfId="699"/>
    <cellStyle name="20% - 强调文字颜色 3 2 3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强调文字颜色 3 8 2" xfId="705"/>
    <cellStyle name="20% - 强调文字颜色 3 3 3" xfId="706"/>
    <cellStyle name="40% - 强调文字颜色 4 3 8" xfId="707"/>
    <cellStyle name="40% - 强调文字颜色 6 10" xfId="708"/>
    <cellStyle name="Input 6" xfId="709"/>
    <cellStyle name="Heading 3 3" xfId="710"/>
    <cellStyle name="20% - 强调文字颜色 3 4 2" xfId="711"/>
    <cellStyle name="强调文字颜色 3 9 2" xfId="712"/>
    <cellStyle name="20% - 强调文字颜色 3 4 3" xfId="713"/>
    <cellStyle name="Heading 4 4" xfId="714"/>
    <cellStyle name="Accent6 - 40% 2" xfId="715"/>
    <cellStyle name="20% - 强调文字颜色 3 4 4" xfId="716"/>
    <cellStyle name="好_云南省2008年中小学教职工情况（教育厅提供20090101加工整理） 6" xfId="717"/>
    <cellStyle name="20% - 强调文字颜色 3 5 2" xfId="718"/>
    <cellStyle name="差_M03 2" xfId="719"/>
    <cellStyle name="20% - 强调文字颜色 3 6 2" xfId="720"/>
    <cellStyle name="20% - 强调文字颜色 3 7 2" xfId="721"/>
    <cellStyle name="好_0502通海县 7" xfId="722"/>
    <cellStyle name="Linked Cell 3" xfId="723"/>
    <cellStyle name="20% - 强调文字颜色 3 8 2" xfId="724"/>
    <cellStyle name="20% - 强调文字颜色 4 10" xfId="725"/>
    <cellStyle name="适中 3 4" xfId="726"/>
    <cellStyle name="常规 16 7" xfId="727"/>
    <cellStyle name="20% - 强调文字颜色 6 5 2" xfId="728"/>
    <cellStyle name="常规 3 3 5" xfId="729"/>
    <cellStyle name="20% - 强调文字颜色 4 2" xfId="730"/>
    <cellStyle name="Accent6 - 40%" xfId="731"/>
    <cellStyle name="检查单元格 10" xfId="732"/>
    <cellStyle name="差_高中教师人数（教育厅1.6日提供） 7" xfId="733"/>
    <cellStyle name="强调文字颜色 4 7 2" xfId="734"/>
    <cellStyle name="20% - 强调文字颜色 4 2 3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20% - 强调文字颜色 4 3 2" xfId="742"/>
    <cellStyle name="40% - 强调文字颜色 5 3 7" xfId="743"/>
    <cellStyle name="差_0605石屏县 6" xfId="744"/>
    <cellStyle name="强调文字颜色 4 8 2" xfId="745"/>
    <cellStyle name="20% - 强调文字颜色 4 3 3" xfId="746"/>
    <cellStyle name="40% - 强调文字颜色 5 3 8" xfId="747"/>
    <cellStyle name="差_0605石屏县 7" xfId="748"/>
    <cellStyle name="20% - 强调文字颜色 4 3 4" xfId="749"/>
    <cellStyle name="40% - 强调文字颜色 5 3 9" xfId="750"/>
    <cellStyle name="差_0605石屏县 8" xfId="751"/>
    <cellStyle name="20% - 强调文字颜色 4 3 5" xfId="752"/>
    <cellStyle name="差_0605石屏县 9" xfId="753"/>
    <cellStyle name="差_M01-2(州市补助收入) 2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汇总 8 2" xfId="759"/>
    <cellStyle name="20% - 强调文字颜色 4 3 8" xfId="760"/>
    <cellStyle name="40% - 强调文字颜色 4 8 2" xfId="761"/>
    <cellStyle name="Accent3 - 40% 2" xfId="762"/>
    <cellStyle name="差_M01-2(州市补助收入) 5" xfId="763"/>
    <cellStyle name="20% - 强调文字颜色 4 3 9" xfId="764"/>
    <cellStyle name="20% - 强调文字颜色 4 4 4" xfId="765"/>
    <cellStyle name="20% - 强调文字颜色 4 5 2" xfId="766"/>
    <cellStyle name="好_00省级(打印) 5" xfId="767"/>
    <cellStyle name="Accent1 - 40% 8" xfId="768"/>
    <cellStyle name="差_2006年基础数据 8" xfId="769"/>
    <cellStyle name="注释 2 2 7" xfId="770"/>
    <cellStyle name="20% - 强调文字颜色 4 6 2" xfId="771"/>
    <cellStyle name="60% - 强调文字颜色 2 6 2" xfId="772"/>
    <cellStyle name="常规 9 2" xfId="773"/>
    <cellStyle name="40% - 强调文字颜色 1 3" xfId="774"/>
    <cellStyle name="Note 9" xfId="775"/>
    <cellStyle name="常规 10 6" xfId="776"/>
    <cellStyle name="Accent1" xfId="777"/>
    <cellStyle name="Good 6" xfId="778"/>
    <cellStyle name="20% - 强调文字颜色 4 8 2" xfId="779"/>
    <cellStyle name="链接单元格 7 2" xfId="780"/>
    <cellStyle name="常规 8 2 2" xfId="781"/>
    <cellStyle name="60% - 强调文字颜色 1 3 7" xfId="782"/>
    <cellStyle name="好_Book1_1 8" xfId="783"/>
    <cellStyle name="20% - 强调文字颜色 5 2" xfId="784"/>
    <cellStyle name="20% - 强调文字颜色 5 2 2" xfId="785"/>
    <cellStyle name="强调文字颜色 5 7 2" xfId="786"/>
    <cellStyle name="20% - 强调文字颜色 5 2 3" xfId="787"/>
    <cellStyle name="20% - 强调文字颜色 5 2 4" xfId="788"/>
    <cellStyle name="20% - 强调文字颜色 5 2 5" xfId="789"/>
    <cellStyle name="标题 5 10" xfId="790"/>
    <cellStyle name="20% - 强调文字颜色 5 2 6" xfId="791"/>
    <cellStyle name="标题 5 11" xfId="792"/>
    <cellStyle name="百分比 3" xfId="793"/>
    <cellStyle name="40% - 强调文字颜色 6 3 7" xfId="794"/>
    <cellStyle name="20% - 强调文字颜色 5 3 2" xfId="795"/>
    <cellStyle name="百分比 8" xfId="796"/>
    <cellStyle name="解释性文本 2 3" xfId="797"/>
    <cellStyle name="20% - 强调文字颜色 5 3 7" xfId="798"/>
    <cellStyle name="百分比 9" xfId="799"/>
    <cellStyle name="解释性文本 2 4" xfId="800"/>
    <cellStyle name="20% - 强调文字颜色 5 3 8" xfId="801"/>
    <cellStyle name="40% - 强调文字颜色 5 8 2" xfId="802"/>
    <cellStyle name="解释性文本 2 5" xfId="803"/>
    <cellStyle name="20% - 强调文字颜色 5 3 9" xfId="804"/>
    <cellStyle name="强调文字颜色 2 3 3" xfId="805"/>
    <cellStyle name="差_2009年一般性转移支付标准工资_奖励补助测算5.23新 4" xfId="806"/>
    <cellStyle name="好_2009年一般性转移支付标准工资_奖励补助测算5.24冯铸 5" xfId="807"/>
    <cellStyle name="20% - 强调文字颜色 5 5 2" xfId="808"/>
    <cellStyle name="好_5334_2006年迪庆县级财政报表附表" xfId="809"/>
    <cellStyle name="20% - 强调文字颜色 5 6 2" xfId="810"/>
    <cellStyle name="20% - 强调文字颜色 5 7 2" xfId="811"/>
    <cellStyle name="差_汇总 4" xfId="812"/>
    <cellStyle name="Accent5 - 20% 9" xfId="813"/>
    <cellStyle name="20% - 强调文字颜色 5 8 2" xfId="814"/>
    <cellStyle name="检查单元格 2 5" xfId="815"/>
    <cellStyle name="20% - 强调文字颜色 6 10" xfId="816"/>
    <cellStyle name="好_2007年人员分部门统计表 4" xfId="817"/>
    <cellStyle name="20% - 强调文字颜色 6 2" xfId="818"/>
    <cellStyle name="60% - 强调文字颜色 6 2 4" xfId="819"/>
    <cellStyle name="40% - 强调文字颜色 4 4" xfId="820"/>
    <cellStyle name="常规 13 7" xfId="821"/>
    <cellStyle name="Accent6 - 20% 3" xfId="822"/>
    <cellStyle name="20% - 强调文字颜色 6 2 2" xfId="823"/>
    <cellStyle name="40% - 强调文字颜色 4 5" xfId="824"/>
    <cellStyle name="Accent4 - 60% 2" xfId="825"/>
    <cellStyle name="强调文字颜色 6 7 2" xfId="826"/>
    <cellStyle name="常规 13 8" xfId="827"/>
    <cellStyle name="Accent6 - 20% 4" xfId="828"/>
    <cellStyle name="20% - 强调文字颜色 6 2 3" xfId="829"/>
    <cellStyle name="Accent4 - 60% 3" xfId="830"/>
    <cellStyle name="PSSpacer" xfId="831"/>
    <cellStyle name="40% - 强调文字颜色 4 6" xfId="832"/>
    <cellStyle name="好_教育厅提供义务教育及高中教师人数（2009年1月6日） 7" xfId="833"/>
    <cellStyle name="差_00省级(打印)" xfId="834"/>
    <cellStyle name="Accent6 - 20% 5" xfId="835"/>
    <cellStyle name="20% - 强调文字颜色 6 2 4" xfId="836"/>
    <cellStyle name="40% - 强调文字颜色 4 7" xfId="837"/>
    <cellStyle name="Accent4 - 60% 4" xfId="838"/>
    <cellStyle name="Accent6 - 20% 6" xfId="839"/>
    <cellStyle name="20% - 强调文字颜色 6 2 5" xfId="840"/>
    <cellStyle name="40% - 强调文字颜色 4 8" xfId="841"/>
    <cellStyle name="Mon閠aire [0]_!!!GO" xfId="842"/>
    <cellStyle name="好_0502通海县" xfId="843"/>
    <cellStyle name="Accent4 - 60% 5" xfId="844"/>
    <cellStyle name="40% - 强调文字颜色 1 9 2" xfId="845"/>
    <cellStyle name="Accent6 - 20% 7" xfId="846"/>
    <cellStyle name="Accent3 - 40%" xfId="847"/>
    <cellStyle name="20% - 强调文字颜色 6 2 6" xfId="848"/>
    <cellStyle name="好 2 5" xfId="849"/>
    <cellStyle name="40% - 强调文字颜色 5 4" xfId="850"/>
    <cellStyle name="常规 14 7" xfId="851"/>
    <cellStyle name="20% - 强调文字颜色 6 3 2" xfId="852"/>
    <cellStyle name="差_业务工作量指标 2" xfId="853"/>
    <cellStyle name="好 2 6" xfId="854"/>
    <cellStyle name="40% - 强调文字颜色 5 5" xfId="855"/>
    <cellStyle name="Calculation 2" xfId="856"/>
    <cellStyle name="强调文字颜色 6 8 2" xfId="857"/>
    <cellStyle name="常规 14 8" xfId="858"/>
    <cellStyle name="20% - 强调文字颜色 6 3 3" xfId="859"/>
    <cellStyle name="no dec" xfId="860"/>
    <cellStyle name="差_530623_2006年县级财政报表附表 2" xfId="861"/>
    <cellStyle name="差_业务工作量指标 3" xfId="862"/>
    <cellStyle name="注释 2 2" xfId="863"/>
    <cellStyle name="40% - 强调文字颜色 5 6" xfId="864"/>
    <cellStyle name="Calculation 3" xfId="865"/>
    <cellStyle name="20% - 强调文字颜色 6 3 4" xfId="866"/>
    <cellStyle name="差_530623_2006年县级财政报表附表 3" xfId="867"/>
    <cellStyle name="差_业务工作量指标 4" xfId="868"/>
    <cellStyle name="注释 2 4" xfId="869"/>
    <cellStyle name="40% - 强调文字颜色 5 8" xfId="870"/>
    <cellStyle name="Calculation 5" xfId="871"/>
    <cellStyle name="借出原因" xfId="872"/>
    <cellStyle name="20% - 强调文字颜色 6 3 6" xfId="873"/>
    <cellStyle name="差_530623_2006年县级财政报表附表 5" xfId="874"/>
    <cellStyle name="差_业务工作量指标 6" xfId="875"/>
    <cellStyle name="注释 2 5" xfId="876"/>
    <cellStyle name="40% - 强调文字颜色 5 9" xfId="877"/>
    <cellStyle name="Calculation 6" xfId="878"/>
    <cellStyle name="常规 6 2 5" xfId="879"/>
    <cellStyle name="Accent5 - 20% 2" xfId="880"/>
    <cellStyle name="差_义务教育阶段教职工人数（教育厅提供最终）" xfId="881"/>
    <cellStyle name="好_11大理 2" xfId="882"/>
    <cellStyle name="20% - 强调文字颜色 6 3 7" xfId="883"/>
    <cellStyle name="差_530623_2006年县级财政报表附表 6" xfId="884"/>
    <cellStyle name="差_业务工作量指标 7" xfId="885"/>
    <cellStyle name="差_云南省2008年中小学教师人数统计表" xfId="886"/>
    <cellStyle name="霓付 [0]_ +Foil &amp; -FOIL &amp; PAPER" xfId="887"/>
    <cellStyle name="好_11大理 3" xfId="888"/>
    <cellStyle name="20% - 强调文字颜色 6 3 8" xfId="889"/>
    <cellStyle name="差_530623_2006年县级财政报表附表 7" xfId="890"/>
    <cellStyle name="差_业务工作量指标 8" xfId="891"/>
    <cellStyle name="好_11大理 4" xfId="892"/>
    <cellStyle name="20% - 强调文字颜色 6 3 9" xfId="893"/>
    <cellStyle name="差_530623_2006年县级财政报表附表 8" xfId="894"/>
    <cellStyle name="差_业务工作量指标 9" xfId="895"/>
    <cellStyle name="好_地方配套按人均增幅控制8.30xl 7" xfId="896"/>
    <cellStyle name="好_2009年一般性转移支付标准工资_~4190974 2" xfId="897"/>
    <cellStyle name="Accent3 - 60% 2" xfId="898"/>
    <cellStyle name="适中 2 4" xfId="899"/>
    <cellStyle name="常规 15 7" xfId="900"/>
    <cellStyle name="20% - 强调文字颜色 6 4 2" xfId="901"/>
    <cellStyle name="差_地方配套按人均增幅控制8.30xl" xfId="902"/>
    <cellStyle name="强调文字颜色 3 2 3" xfId="903"/>
    <cellStyle name="Check Cell 7" xfId="904"/>
    <cellStyle name="适中 2 6" xfId="905"/>
    <cellStyle name="20% - 强调文字颜色 6 4 4" xfId="906"/>
    <cellStyle name="强调文字颜色 3 2 5" xfId="907"/>
    <cellStyle name="Check Cell 9" xfId="908"/>
    <cellStyle name="常规 70" xfId="909"/>
    <cellStyle name="常规 65" xfId="910"/>
    <cellStyle name="60% - 强调文字颜色 4 4 2" xfId="911"/>
    <cellStyle name="好_汇总-县级财政报表附表 4" xfId="912"/>
    <cellStyle name="40% - Accent3" xfId="913"/>
    <cellStyle name="Accent1 - 60% 8" xfId="914"/>
    <cellStyle name="强调文字颜色 3 4 3" xfId="915"/>
    <cellStyle name="差_2、土地面积、人口、粮食产量基本情况 9" xfId="916"/>
    <cellStyle name="适中 4 4" xfId="917"/>
    <cellStyle name="20% - 强调文字颜色 6 6 2" xfId="918"/>
    <cellStyle name="20% - 强调文字颜色 6 7 2" xfId="919"/>
    <cellStyle name="Accent2 - 20% 4" xfId="920"/>
    <cellStyle name="20% - 强调文字颜色 6 8 2" xfId="921"/>
    <cellStyle name="Accent3 - 20% 8" xfId="922"/>
    <cellStyle name="标题 2 4 4" xfId="923"/>
    <cellStyle name="好_汇总-县级财政报表附表 2" xfId="924"/>
    <cellStyle name="40% - Accent1" xfId="925"/>
    <cellStyle name="好_奖励补助测算5.23新 8" xfId="926"/>
    <cellStyle name="差_三季度－表二 3" xfId="927"/>
    <cellStyle name="常规 83" xfId="928"/>
    <cellStyle name="常规 78" xfId="929"/>
    <cellStyle name="40% - Accent1 2" xfId="930"/>
    <cellStyle name="好_奖励补助测算5.23新 9" xfId="931"/>
    <cellStyle name="差_三季度－表二 4" xfId="932"/>
    <cellStyle name="好_奖励补助测算5.22测试 2" xfId="933"/>
    <cellStyle name="常规 84" xfId="934"/>
    <cellStyle name="常规 79" xfId="935"/>
    <cellStyle name="40% - Accent1 3" xfId="936"/>
    <cellStyle name="差_不用软件计算9.1不考虑经费管理评价xl 6" xfId="937"/>
    <cellStyle name="60% - Accent3 3" xfId="938"/>
    <cellStyle name="差_三季度－表二 8" xfId="939"/>
    <cellStyle name="好_奖励补助测算5.22测试 6" xfId="940"/>
    <cellStyle name="40% - Accent1 7" xfId="941"/>
    <cellStyle name="差_2009年一般性转移支付标准工资 5" xfId="942"/>
    <cellStyle name="差_不用软件计算9.1不考虑经费管理评价xl 7" xfId="943"/>
    <cellStyle name="60% - Accent3 4" xfId="944"/>
    <cellStyle name="常规_册子——贸易(2016年9月)" xfId="945"/>
    <cellStyle name="差_三季度－表二 9" xfId="946"/>
    <cellStyle name="好_奖励补助测算5.22测试 7" xfId="947"/>
    <cellStyle name="40% - Accent1 8" xfId="948"/>
    <cellStyle name="差_2009年一般性转移支付标准工资 6" xfId="949"/>
    <cellStyle name="差_不用软件计算9.1不考虑经费管理评价xl 8" xfId="950"/>
    <cellStyle name="60% - Accent3 5" xfId="951"/>
    <cellStyle name="好_奖励补助测算5.22测试 8" xfId="952"/>
    <cellStyle name="40% - Accent1 9" xfId="953"/>
    <cellStyle name="差_2009年一般性转移支付标准工资 7" xfId="954"/>
    <cellStyle name="Accent3 - 20% 9" xfId="955"/>
    <cellStyle name="好_汇总-县级财政报表附表 3" xfId="956"/>
    <cellStyle name="40% - Accent2" xfId="957"/>
    <cellStyle name="好_2009年一般性转移支付标准工资 6" xfId="958"/>
    <cellStyle name="40% - Accent2 2" xfId="959"/>
    <cellStyle name="好_2009年一般性转移支付标准工资 7" xfId="960"/>
    <cellStyle name="40% - Accent2 3" xfId="961"/>
    <cellStyle name="好_2009年一般性转移支付标准工资 9" xfId="962"/>
    <cellStyle name="40% - Accent2 5" xfId="963"/>
    <cellStyle name="60% - Accent4 2" xfId="964"/>
    <cellStyle name="40% - Accent2 6" xfId="965"/>
    <cellStyle name="差_汇总-县级财政报表附表" xfId="966"/>
    <cellStyle name="60% - Accent4 3" xfId="967"/>
    <cellStyle name="40% - Accent2 7" xfId="968"/>
    <cellStyle name="60% - Accent4 4" xfId="969"/>
    <cellStyle name="差_奖励补助测算7.25 2" xfId="970"/>
    <cellStyle name="差_不用软件计算9.1不考虑经费管理评价xl" xfId="971"/>
    <cellStyle name="好_奖励补助测算5.22测试" xfId="972"/>
    <cellStyle name="40% - Accent2 8" xfId="973"/>
    <cellStyle name="60% - Accent4 5" xfId="974"/>
    <cellStyle name="差_奖励补助测算7.25 3" xfId="975"/>
    <cellStyle name="40% - Accent2 9" xfId="976"/>
    <cellStyle name="强调文字颜色 4 2 2" xfId="977"/>
    <cellStyle name="60% - Accent5 2" xfId="978"/>
    <cellStyle name="差_530629_2006年县级财政报表附表 4" xfId="979"/>
    <cellStyle name="40% - Accent3 6" xfId="980"/>
    <cellStyle name="强调文字颜色 4 2 3" xfId="981"/>
    <cellStyle name="60% - Accent5 3" xfId="982"/>
    <cellStyle name="差_530629_2006年县级财政报表附表 5" xfId="983"/>
    <cellStyle name="40% - Accent3 7" xfId="984"/>
    <cellStyle name="强调文字颜色 4 2 4" xfId="985"/>
    <cellStyle name="60% - Accent5 4" xfId="986"/>
    <cellStyle name="差_530629_2006年县级财政报表附表 6" xfId="987"/>
    <cellStyle name="40% - Accent3 8" xfId="988"/>
    <cellStyle name="百分比 2 10" xfId="989"/>
    <cellStyle name="强调文字颜色 4 2 5" xfId="990"/>
    <cellStyle name="60% - Accent5 5" xfId="991"/>
    <cellStyle name="差_530629_2006年县级财政报表附表 7" xfId="992"/>
    <cellStyle name="好_汇总 2" xfId="993"/>
    <cellStyle name="40% - Accent3 9" xfId="994"/>
    <cellStyle name="百分比 2 11" xfId="995"/>
    <cellStyle name="常规 71" xfId="996"/>
    <cellStyle name="常规 66" xfId="997"/>
    <cellStyle name="60% - 强调文字颜色 4 4 3" xfId="998"/>
    <cellStyle name="好_汇总-县级财政报表附表 5" xfId="999"/>
    <cellStyle name="40% - Accent4" xfId="1000"/>
    <cellStyle name="Normal - Style1" xfId="1001"/>
    <cellStyle name="强调文字颜色 4 3 2" xfId="1002"/>
    <cellStyle name="60% - Accent6 2" xfId="1003"/>
    <cellStyle name="差_地方配套按人均增幅控制8.30一般预算平均增幅、人均可用财力平均增幅两次控制、社会治安系数调整、案件数调整xl 3" xfId="1004"/>
    <cellStyle name="40% - Accent4 6" xfId="1005"/>
    <cellStyle name="强调文字颜色 4 3 3" xfId="1006"/>
    <cellStyle name="60% - Accent6 3" xfId="1007"/>
    <cellStyle name="差_地方配套按人均增幅控制8.30一般预算平均增幅、人均可用财力平均增幅两次控制、社会治安系数调整、案件数调整xl 4" xfId="1008"/>
    <cellStyle name="40% - Accent4 7" xfId="1009"/>
    <cellStyle name="强调文字颜色 4 3 4" xfId="1010"/>
    <cellStyle name="60% - Accent6 4" xfId="1011"/>
    <cellStyle name="Explanatory Text" xfId="1012"/>
    <cellStyle name="强调文字颜色 1 2" xfId="1013"/>
    <cellStyle name="差_地方配套按人均增幅控制8.30一般预算平均增幅、人均可用财力平均增幅两次控制、社会治安系数调整、案件数调整xl 5" xfId="1014"/>
    <cellStyle name="40% - Accent4 8" xfId="1015"/>
    <cellStyle name="强调文字颜色 4 3 5" xfId="1016"/>
    <cellStyle name="60% - Accent6 5" xfId="1017"/>
    <cellStyle name="强调文字颜色 1 3" xfId="1018"/>
    <cellStyle name="差_地方配套按人均增幅控制8.30一般预算平均增幅、人均可用财力平均增幅两次控制、社会治安系数调整、案件数调整xl 6" xfId="1019"/>
    <cellStyle name="40% - Accent4 9" xfId="1020"/>
    <cellStyle name="注释 5 2" xfId="1021"/>
    <cellStyle name="常规 72" xfId="1022"/>
    <cellStyle name="常规 67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差_1110洱源县 8" xfId="1043"/>
    <cellStyle name="40% - 强调文字颜色 1 2 2" xfId="1044"/>
    <cellStyle name="差_1110洱源县 9" xfId="1045"/>
    <cellStyle name="40% - 强调文字颜色 1 2 3" xfId="1046"/>
    <cellStyle name="40% - 强调文字颜色 4 9 2" xfId="1047"/>
    <cellStyle name="40% - 强调文字颜色 1 2 4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Milliers_!!!GO" xfId="1103"/>
    <cellStyle name="40% - 强调文字颜色 2 8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5 9 2" xfId="1109"/>
    <cellStyle name="40% - 强调文字颜色 2 2 4" xfId="1110"/>
    <cellStyle name="40% - 强调文字颜色 2 2 5" xfId="1111"/>
    <cellStyle name="好_2007年检察院案件数 5" xfId="1112"/>
    <cellStyle name="常规 11 3" xfId="1113"/>
    <cellStyle name="Bad 2" xfId="1114"/>
    <cellStyle name="差_义务教育阶段教职工人数（教育厅提供最终） 4" xfId="1115"/>
    <cellStyle name="好_~4190974 5" xfId="1116"/>
    <cellStyle name="差_财政供养人员 3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注释 3 7" xfId="1149"/>
    <cellStyle name="40% - 强调文字颜色 3 2 4" xfId="1150"/>
    <cellStyle name="差_三季度－表二" xfId="1151"/>
    <cellStyle name="好_2009年一般性转移支付标准工资_地方配套按人均增幅控制8.31（调整结案率后）xl 2" xfId="1152"/>
    <cellStyle name="40% - 强调文字颜色 6 9 2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差_奖励补助测算7.25 (version 1) (version 1) 7" xfId="1159"/>
    <cellStyle name="常规 30" xfId="1160"/>
    <cellStyle name="常规 25" xfId="1161"/>
    <cellStyle name="60% - 强调文字颜色 4 3 7" xfId="1162"/>
    <cellStyle name="40% - 强调文字颜色 3 3 2" xfId="1163"/>
    <cellStyle name="差_奖励补助测算7.25 (version 1) (version 1) 9" xfId="1164"/>
    <cellStyle name="常规 32" xfId="1165"/>
    <cellStyle name="常规 27" xfId="1166"/>
    <cellStyle name="60% - 强调文字颜色 4 3 9" xfId="1167"/>
    <cellStyle name="40% - 强调文字颜色 3 3 4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好_奖励补助测算5.23新 7" xfId="1182"/>
    <cellStyle name="差_三季度－表二 2" xfId="1183"/>
    <cellStyle name="常规 82" xfId="1184"/>
    <cellStyle name="常规 77" xfId="1185"/>
    <cellStyle name="40% - 强调文字颜色 3 4 4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标题 6 5" xfId="1195"/>
    <cellStyle name="Accent4 - 20%" xfId="1196"/>
    <cellStyle name="标题 10 2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40% - 强调文字颜色 4 9" xfId="1204"/>
    <cellStyle name="Accent4 - 60% 6" xfId="1205"/>
    <cellStyle name="40% - 强调文字颜色 5 10" xfId="1206"/>
    <cellStyle name="差 3 9" xfId="1207"/>
    <cellStyle name="好_2006年分析表" xfId="1208"/>
    <cellStyle name="好 2 3" xfId="1209"/>
    <cellStyle name="40% - 强调文字颜色 5 2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差_0605石屏县 2" xfId="1217"/>
    <cellStyle name="60% - 强调文字颜色 6 3 9" xfId="1218"/>
    <cellStyle name="40% - 强调文字颜色 5 3 4" xfId="1219"/>
    <cellStyle name="差_0605石屏县 3" xfId="1220"/>
    <cellStyle name="差_云南省2008年转移支付测算——州市本级考核部分及政策性测算" xfId="1221"/>
    <cellStyle name="40% - 强调文字颜色 5 3 5" xfId="1222"/>
    <cellStyle name="差_0605石屏县 4" xfId="1223"/>
    <cellStyle name="40% - 强调文字颜色 5 3 6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差_2009年一般性转移支付标准工资_奖励补助测算7.23" xfId="1247"/>
    <cellStyle name="40% - 强调文字颜色 6 3 3" xfId="1248"/>
    <cellStyle name="40% - 强调文字颜色 6 3 4" xfId="1249"/>
    <cellStyle name="检查单元格 6 2" xfId="1250"/>
    <cellStyle name="差_2009年一般性转移支付标准工资_奖励补助测算7.25" xfId="1251"/>
    <cellStyle name="40% - 强调文字颜色 6 3 5" xfId="1252"/>
    <cellStyle name="百分比 2" xfId="1253"/>
    <cellStyle name="40% - 强调文字颜色 6 3 6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6年基础数据 5" xfId="1262"/>
    <cellStyle name="差_05玉溪" xfId="1263"/>
    <cellStyle name="好_2009年一般性转移支付标准工资_奖励补助测算7.25 (version 1) (version 1) 9" xfId="1264"/>
    <cellStyle name="40% - 强调文字颜色 6 4 4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60% - Accent1 5" xfId="1288"/>
    <cellStyle name="差_奖励补助测算5.23新 4" xfId="1289"/>
    <cellStyle name="Accent2 - 60% 4" xfId="1290"/>
    <cellStyle name="60% - Accent1 6" xfId="1291"/>
    <cellStyle name="差_奖励补助测算5.23新 5" xfId="1292"/>
    <cellStyle name="Accent2 - 60% 5" xfId="1293"/>
    <cellStyle name="60% - Accent1 7" xfId="1294"/>
    <cellStyle name="差_奖励补助测算5.23新 6" xfId="1295"/>
    <cellStyle name="Accent2 - 60% 6" xfId="1296"/>
    <cellStyle name="60% - Accent1 8" xfId="1297"/>
    <cellStyle name="差_奖励补助测算5.23新 7" xfId="1298"/>
    <cellStyle name="Accent2 - 60% 7" xfId="1299"/>
    <cellStyle name="好_2009年一般性转移支付标准工资_奖励补助测算7.23 2" xfId="1300"/>
    <cellStyle name="60% - Accent1 9" xfId="1301"/>
    <cellStyle name="差_奖励补助测算5.23新 8" xfId="1302"/>
    <cellStyle name="Accent2 - 60%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差_~5676413 2" xfId="1310"/>
    <cellStyle name="好_1003牟定县 9" xfId="1311"/>
    <cellStyle name="Accent5 - 40% 8" xfId="1312"/>
    <cellStyle name="60% - Accent3" xfId="1313"/>
    <cellStyle name="差_不用软件计算9.1不考虑经费管理评价xl 9" xfId="1314"/>
    <cellStyle name="60% - Accent3 6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差_~5676413 3" xfId="1320"/>
    <cellStyle name="Accent5 - 40% 9" xfId="1321"/>
    <cellStyle name="60% - Accent4" xfId="1322"/>
    <cellStyle name="per.style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差_~5676413 4" xfId="1332"/>
    <cellStyle name="强调文字颜色 4 2" xfId="1333"/>
    <cellStyle name="60% - Accent5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好_检验表" xfId="1343"/>
    <cellStyle name="t" xfId="1344"/>
    <cellStyle name="差_~5676413 5" xfId="1345"/>
    <cellStyle name="强调文字颜色 4 3" xfId="1346"/>
    <cellStyle name="60% - Accent6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差_Book1_1 2" xfId="1361"/>
    <cellStyle name="差_地方配套按人均增幅控制8.30一般预算平均增幅、人均可用财力平均增幅两次控制、社会治安系数调整、案件数调整xl" xfId="1362"/>
    <cellStyle name="60% - 强调文字颜色 1 2 3" xfId="1363"/>
    <cellStyle name="60% - 强调文字颜色 4 9 2" xfId="1364"/>
    <cellStyle name="差_Book1_1 3" xfId="1365"/>
    <cellStyle name="60% - 强调文字颜色 1 2 4" xfId="1366"/>
    <cellStyle name="差_Book1_1 4" xfId="1367"/>
    <cellStyle name="ColLevel_0" xfId="1368"/>
    <cellStyle name="60% - 强调文字颜色 1 2 5" xfId="1369"/>
    <cellStyle name="差_Book1_1 5" xfId="1370"/>
    <cellStyle name="60% - 强调文字颜色 1 2 6" xfId="1371"/>
    <cellStyle name="60% - 强调文字颜色 1 3" xfId="1372"/>
    <cellStyle name="常规 2 18" xfId="1373"/>
    <cellStyle name="60% - 强调文字颜色 1 3 2" xfId="1374"/>
    <cellStyle name="千位分隔 2 4" xfId="1375"/>
    <cellStyle name="好_2009年一般性转移支付标准工资_不用软件计算9.1不考虑经费管理评价xl 2" xfId="1376"/>
    <cellStyle name="Input [yellow]" xfId="1377"/>
    <cellStyle name="常规 2 19" xfId="1378"/>
    <cellStyle name="60% - 强调文字颜色 1 3 3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千位分隔 3 3" xfId="1384"/>
    <cellStyle name="标题 4 2 3" xfId="1385"/>
    <cellStyle name="60% - 强调文字颜色 1 4 2" xfId="1386"/>
    <cellStyle name="千位分隔 3 4" xfId="1387"/>
    <cellStyle name="标题 4 2 4" xfId="1388"/>
    <cellStyle name="60% - 强调文字颜色 1 4 3" xfId="1389"/>
    <cellStyle name="千位分隔 3 5" xfId="1390"/>
    <cellStyle name="标题 4 2 5" xfId="1391"/>
    <cellStyle name="60% - 强调文字颜色 1 4 4" xfId="1392"/>
    <cellStyle name="60% - 强调文字颜色 1 5" xfId="1393"/>
    <cellStyle name="千位分隔 4 3" xfId="1394"/>
    <cellStyle name="Accent3_公安安全支出补充表5.14" xfId="1395"/>
    <cellStyle name="标题 4 3 3" xfId="1396"/>
    <cellStyle name="60% - 强调文字颜色 1 5 2" xfId="1397"/>
    <cellStyle name="60% - 强调文字颜色 1 6" xfId="1398"/>
    <cellStyle name="Accent3 - 40% 7" xfId="1399"/>
    <cellStyle name="标题 4 4 3" xfId="1400"/>
    <cellStyle name="60% - 强调文字颜色 1 6 2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输出 4 4" xfId="1409"/>
    <cellStyle name="常规 5" xfId="1410"/>
    <cellStyle name="Heading 4 9" xfId="1411"/>
    <cellStyle name="Accent6 - 40% 7" xfId="1412"/>
    <cellStyle name="60% - 强调文字颜色 2 2" xfId="1413"/>
    <cellStyle name="60% - 强调文字颜色 6 8" xfId="1414"/>
    <cellStyle name="差_1110洱源县 3" xfId="1415"/>
    <cellStyle name="60% - 强调文字颜色 2 2 2" xfId="1416"/>
    <cellStyle name="60% - 强调文字颜色 6 9" xfId="1417"/>
    <cellStyle name="差_1110洱源县 4" xfId="1418"/>
    <cellStyle name="输入 6 2" xfId="1419"/>
    <cellStyle name="60% - 强调文字颜色 2 2 3" xfId="1420"/>
    <cellStyle name="60% - 强调文字颜色 5 9 2" xfId="1421"/>
    <cellStyle name="差_1110洱源县 5" xfId="1422"/>
    <cellStyle name="60% - 强调文字颜色 2 2 4" xfId="1423"/>
    <cellStyle name="差_1110洱源县 6" xfId="1424"/>
    <cellStyle name="60% - 强调文字颜色 2 2 5" xfId="1425"/>
    <cellStyle name="差_1110洱源县 7" xfId="1426"/>
    <cellStyle name="60% - 强调文字颜色 2 2 6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标题 5 2 3" xfId="1440"/>
    <cellStyle name="60% - 强调文字颜色 2 4 2" xfId="1441"/>
    <cellStyle name="60% - 强调文字颜色 2 4 4" xfId="1442"/>
    <cellStyle name="差_2006年水利统计指标统计表 3" xfId="1443"/>
    <cellStyle name="标题 5 2 5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好_地方配套按人均增幅控制8.31（调整结案率后）xl 7" xfId="1453"/>
    <cellStyle name="差_Book1 7" xfId="1454"/>
    <cellStyle name="常规 3 2 12" xfId="1455"/>
    <cellStyle name="60% - 强调文字颜色 3 2 2" xfId="1456"/>
    <cellStyle name="好_地方配套按人均增幅控制8.31（调整结案率后）xl 8" xfId="1457"/>
    <cellStyle name="差_Book1 8" xfId="1458"/>
    <cellStyle name="60% - 强调文字颜色 3 2 3" xfId="1459"/>
    <cellStyle name="好_地方配套按人均增幅控制8.31（调整结案率后）xl 9" xfId="1460"/>
    <cellStyle name="60% - 强调文字颜色 6 9 2" xfId="1461"/>
    <cellStyle name="差_Book1 9" xfId="1462"/>
    <cellStyle name="60% - 强调文字颜色 3 2 4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汇总 7" xfId="1468"/>
    <cellStyle name="差_Book2 7" xfId="1469"/>
    <cellStyle name="60% - 强调文字颜色 3 3 2" xfId="1470"/>
    <cellStyle name="汇总 8" xfId="1471"/>
    <cellStyle name="差_Book2 8" xfId="1472"/>
    <cellStyle name="60% - 强调文字颜色 3 3 3" xfId="1473"/>
    <cellStyle name="汇总 9" xfId="1474"/>
    <cellStyle name="差_Book2 9" xfId="1475"/>
    <cellStyle name="60% - 强调文字颜色 3 3 4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Moneda [0]_96 Risk" xfId="1483"/>
    <cellStyle name="60% - 强调文字颜色 3 4 3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部门" xfId="1499"/>
    <cellStyle name="60% - 强调文字颜色 3 8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差_奖励补助测算7.25 (version 1) (version 1)" xfId="1509"/>
    <cellStyle name="好_2009年一般性转移支付标准工资_地方配套按人均增幅控制8.30一般预算平均增幅、人均可用财力平均增幅两次控制、社会治安系数调整、案件数调整xl 5" xfId="1510"/>
    <cellStyle name="60% - 强调文字颜色 4 3" xfId="1511"/>
    <cellStyle name="Check Cell" xfId="1512"/>
    <cellStyle name="差_奖励补助测算7.25 (version 1) (version 1) 2" xfId="1513"/>
    <cellStyle name="常规 20" xfId="1514"/>
    <cellStyle name="常规 15" xfId="1515"/>
    <cellStyle name="60% - 强调文字颜色 4 3 2" xfId="1516"/>
    <cellStyle name="差_奖励补助测算7.25 (version 1) (version 1) 3" xfId="1517"/>
    <cellStyle name="常规 21" xfId="1518"/>
    <cellStyle name="常规 16" xfId="1519"/>
    <cellStyle name="60% - 强调文字颜色 4 3 3" xfId="1520"/>
    <cellStyle name="差_奖励补助测算7.25 (version 1) (version 1) 4" xfId="1521"/>
    <cellStyle name="注释 4 2" xfId="1522"/>
    <cellStyle name="常规 22" xfId="1523"/>
    <cellStyle name="常规 17" xfId="1524"/>
    <cellStyle name="60% - 强调文字颜色 4 3 4" xfId="1525"/>
    <cellStyle name="差_奖励补助测算7.25 (version 1) (version 1) 5" xfId="1526"/>
    <cellStyle name="注释 4 3" xfId="1527"/>
    <cellStyle name="常规 23" xfId="1528"/>
    <cellStyle name="常规 18" xfId="1529"/>
    <cellStyle name="60% - 强调文字颜色 4 3 5" xfId="1530"/>
    <cellStyle name="差_奖励补助测算7.25 (version 1) (version 1) 6" xfId="1531"/>
    <cellStyle name="注释 4 4" xfId="1532"/>
    <cellStyle name="常规 24" xfId="1533"/>
    <cellStyle name="常规 19" xfId="1534"/>
    <cellStyle name="60% - 强调文字颜色 4 3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常规 2 5 6" xfId="1557"/>
    <cellStyle name="百分比 7 2" xfId="1558"/>
    <cellStyle name="60% - 强调文字颜色 5 2 5" xfId="1559"/>
    <cellStyle name="60% - 强调文字颜色 5 2 6" xfId="1560"/>
    <cellStyle name="差_5334_2006年迪庆县级财政报表附表 2" xfId="1561"/>
    <cellStyle name="60% - 强调文字颜色 5 3" xfId="1562"/>
    <cellStyle name="60% - 强调文字颜色 5 3 2" xfId="1563"/>
    <cellStyle name="60% - 强调文字颜色 5 3 3" xfId="1564"/>
    <cellStyle name="60% - 强调文字颜色 5 3 4" xfId="1565"/>
    <cellStyle name="常规 2 6 6" xfId="1566"/>
    <cellStyle name="百分比 8 2" xfId="1567"/>
    <cellStyle name="60% - 强调文字颜色 5 3 5" xfId="1568"/>
    <cellStyle name="60% - 强调文字颜色 5 3 6" xfId="1569"/>
    <cellStyle name="差_5334_2006年迪庆县级财政报表附表 3" xfId="1570"/>
    <cellStyle name="60% - 强调文字颜色 5 4" xfId="1571"/>
    <cellStyle name="60% - 强调文字颜色 5 4 2" xfId="1572"/>
    <cellStyle name="60% - 强调文字颜色 5 4 3" xfId="1573"/>
    <cellStyle name="60% - 强调文字颜色 5 4 4" xfId="1574"/>
    <cellStyle name="差_5334_2006年迪庆县级财政报表附表 4" xfId="1575"/>
    <cellStyle name="60% - 强调文字颜色 5 5" xfId="1576"/>
    <cellStyle name="60% - 强调文字颜色 5 5 2" xfId="1577"/>
    <cellStyle name="差_5334_2006年迪庆县级财政报表附表 5" xfId="1578"/>
    <cellStyle name="60% - 强调文字颜色 5 6" xfId="1579"/>
    <cellStyle name="60% - 强调文字颜色 5 6 2" xfId="1580"/>
    <cellStyle name="差_5334_2006年迪庆县级财政报表附表 6" xfId="1581"/>
    <cellStyle name="60% - 强调文字颜色 5 7" xfId="1582"/>
    <cellStyle name="Accent4 - 40% 3" xfId="1583"/>
    <cellStyle name="60% - 强调文字颜色 5 7 2" xfId="1584"/>
    <cellStyle name="差_5334_2006年迪庆县级财政报表附表 7" xfId="1585"/>
    <cellStyle name="60% - 强调文字颜色 5 8" xfId="1586"/>
    <cellStyle name="差_5334_2006年迪庆县级财政报表附表 9" xfId="1587"/>
    <cellStyle name="60% - 强调文字颜色 5 8 2" xfId="1588"/>
    <cellStyle name="输入 5 2" xfId="1589"/>
    <cellStyle name="差_5334_2006年迪庆县级财政报表附表 8" xfId="1590"/>
    <cellStyle name="60% - 强调文字颜色 5 9" xfId="1591"/>
    <cellStyle name="计算 6 2" xfId="1592"/>
    <cellStyle name="Currency1" xfId="1593"/>
    <cellStyle name="60% - 强调文字颜色 6 10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日期" xfId="1599"/>
    <cellStyle name="60% - 强调文字颜色 6 3 2" xfId="1600"/>
    <cellStyle name="差_奖励补助测算5.23新" xfId="1601"/>
    <cellStyle name="Accent2 - 60%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60% - 强调文字颜色 6 7 2" xfId="1619"/>
    <cellStyle name="差_03昭通 9" xfId="1620"/>
    <cellStyle name="Standard_AREAS" xfId="1621"/>
    <cellStyle name="60% - 强调文字颜色 6 8 2" xfId="1622"/>
    <cellStyle name="差_2009年一般性转移支付标准工资_奖励补助测算5.22测试 5" xfId="1623"/>
    <cellStyle name="差 7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注释 2 10" xfId="1648"/>
    <cellStyle name="标题 1 5" xfId="1649"/>
    <cellStyle name="Accent1 - 60% 2" xfId="1650"/>
    <cellStyle name="注释 2 11" xfId="1651"/>
    <cellStyle name="标题 1 6" xfId="1652"/>
    <cellStyle name="Accent1 - 60% 3" xfId="1653"/>
    <cellStyle name="注释 2 12" xfId="1654"/>
    <cellStyle name="标题 1 7" xfId="1655"/>
    <cellStyle name="Accent1 - 60% 4" xfId="1656"/>
    <cellStyle name="注释 2 14" xfId="1657"/>
    <cellStyle name="好_2008云南省分县市中小学教职工统计表（教育厅提供） 3" xfId="1658"/>
    <cellStyle name="标题 1 9" xfId="1659"/>
    <cellStyle name="计算 7 2" xfId="1660"/>
    <cellStyle name="Accent1 - 60% 6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差_~4190974 6" xfId="1670"/>
    <cellStyle name="Accent1_公安安全支出补充表5.14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好_2009年一般性转移支付标准工资_奖励补助测算7.23 3" xfId="1701"/>
    <cellStyle name="差_奖励补助测算5.23新 9" xfId="1702"/>
    <cellStyle name="Accent2 - 60% 9" xfId="1703"/>
    <cellStyle name="Accent2 2" xfId="1704"/>
    <cellStyle name="Accent2 3" xfId="1705"/>
    <cellStyle name="Accent2 4" xfId="1706"/>
    <cellStyle name="差_M01-2(州市补助收入)" xfId="1707"/>
    <cellStyle name="Accent2 5" xfId="1708"/>
    <cellStyle name="差_03昭通 2" xfId="1709"/>
    <cellStyle name="差_~4190974" xfId="1710"/>
    <cellStyle name="Accent2 6" xfId="1711"/>
    <cellStyle name="差_03昭通 3" xfId="1712"/>
    <cellStyle name="Date" xfId="1713"/>
    <cellStyle name="Accent2 7" xfId="1714"/>
    <cellStyle name="差_03昭通 4" xfId="1715"/>
    <cellStyle name="Accent2 8" xfId="1716"/>
    <cellStyle name="差_03昭通 5" xfId="1717"/>
    <cellStyle name="差_地方配套按人均增幅控制8.31（调整结案率后）xl 6" xfId="1718"/>
    <cellStyle name="Accent2_公安安全支出补充表5.14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差_2007年人员分部门统计表 2" xfId="1742"/>
    <cellStyle name="Accent3 - 40% 9" xfId="1743"/>
    <cellStyle name="好_2009年一般性转移支付标准工资_~4190974" xfId="1744"/>
    <cellStyle name="Accent3 - 60%" xfId="1745"/>
    <cellStyle name="好_11大理 5" xfId="1746"/>
    <cellStyle name="标题 1 6 2" xfId="1747"/>
    <cellStyle name="差_530623_2006年县级财政报表附表 9" xfId="1748"/>
    <cellStyle name="好_地方配套按人均增幅控制8.30xl 8" xfId="1749"/>
    <cellStyle name="好_2009年一般性转移支付标准工资_~4190974 3" xfId="1750"/>
    <cellStyle name="Accent3 - 60% 3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Accent3 2" xfId="1765"/>
    <cellStyle name="差_2007年检察院案件数 2" xfId="1766"/>
    <cellStyle name="Warning Text 4" xfId="1767"/>
    <cellStyle name="Warning Text 5" xfId="1768"/>
    <cellStyle name="差_下半年禁吸戒毒经费1000万元 2" xfId="1769"/>
    <cellStyle name="Accent3 3" xfId="1770"/>
    <cellStyle name="差_2007年检察院案件数 3" xfId="1771"/>
    <cellStyle name="解释性文本 2" xfId="1772"/>
    <cellStyle name="Warning Text 6" xfId="1773"/>
    <cellStyle name="差_下半年禁吸戒毒经费1000万元 3" xfId="1774"/>
    <cellStyle name="Accent3 4" xfId="1775"/>
    <cellStyle name="差_2007年检察院案件数 4" xfId="1776"/>
    <cellStyle name="解释性文本 3" xfId="1777"/>
    <cellStyle name="Warning Text 7" xfId="1778"/>
    <cellStyle name="差_下半年禁吸戒毒经费1000万元 4" xfId="1779"/>
    <cellStyle name="Accent3 5" xfId="1780"/>
    <cellStyle name="差_2007年检察院案件数 5" xfId="1781"/>
    <cellStyle name="解释性文本 4" xfId="1782"/>
    <cellStyle name="Warning Text 8" xfId="1783"/>
    <cellStyle name="差_下半年禁吸戒毒经费1000万元 5" xfId="1784"/>
    <cellStyle name="Accent3 6" xfId="1785"/>
    <cellStyle name="差_2007年检察院案件数 6" xfId="1786"/>
    <cellStyle name="解释性文本 5" xfId="1787"/>
    <cellStyle name="Warning Text 9" xfId="1788"/>
    <cellStyle name="差 2" xfId="1789"/>
    <cellStyle name="差_下半年禁吸戒毒经费1000万元 6" xfId="1790"/>
    <cellStyle name="Accent3 7" xfId="1791"/>
    <cellStyle name="差_2007年检察院案件数 7" xfId="1792"/>
    <cellStyle name="解释性文本 6" xfId="1793"/>
    <cellStyle name="差 3" xfId="1794"/>
    <cellStyle name="差_下半年禁吸戒毒经费1000万元 7" xfId="1795"/>
    <cellStyle name="Accent3 8" xfId="1796"/>
    <cellStyle name="差_2007年检察院案件数 8" xfId="1797"/>
    <cellStyle name="解释性文本 7" xfId="1798"/>
    <cellStyle name="差 4" xfId="1799"/>
    <cellStyle name="差_下半年禁吸戒毒经费1000万元 8" xfId="1800"/>
    <cellStyle name="Accent3 9" xfId="1801"/>
    <cellStyle name="差_2007年检察院案件数 9" xfId="1802"/>
    <cellStyle name="差_2009年一般性转移支付标准工资_奖励补助测算5.22测试 2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New Times Roman" xfId="1833"/>
    <cellStyle name="Accent4 3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标题 2 3 3" xfId="1860"/>
    <cellStyle name="好_2009年一般性转移支付标准工资_奖励补助测算7.23 5" xfId="1861"/>
    <cellStyle name="Accent5 - 60%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好 10" xfId="1883"/>
    <cellStyle name="常规 2" xfId="1884"/>
    <cellStyle name="Heading 4 6" xfId="1885"/>
    <cellStyle name="Accent6 - 40% 4" xfId="1886"/>
    <cellStyle name="注释 10" xfId="1887"/>
    <cellStyle name="输出 4 2" xfId="1888"/>
    <cellStyle name="常规 3" xfId="1889"/>
    <cellStyle name="Heading 4 7" xfId="1890"/>
    <cellStyle name="Accent6 - 40% 5" xfId="1891"/>
    <cellStyle name="输出 4 3" xfId="1892"/>
    <cellStyle name="常规 4" xfId="1893"/>
    <cellStyle name="Accent6_公安安全支出补充表5.14" xfId="1894"/>
    <cellStyle name="Heading 4 8" xfId="1895"/>
    <cellStyle name="Accent6 - 40% 6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Bad 8" xfId="1907"/>
    <cellStyle name="差_奖励补助测算5.24冯铸 7" xfId="1908"/>
    <cellStyle name="差_财政供养人员 9" xfId="1909"/>
    <cellStyle name="差_检验表（调整后）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Check Cell 2" xfId="1917"/>
    <cellStyle name="差_第五部分(才淼、饶永宏） 9" xfId="1918"/>
    <cellStyle name="常规 20 2" xfId="1919"/>
    <cellStyle name="常规 15 2" xfId="1920"/>
    <cellStyle name="百分比 2 6" xfId="1921"/>
    <cellStyle name="常规 15 3" xfId="1922"/>
    <cellStyle name="百分比 2 7" xfId="1923"/>
    <cellStyle name="Check Cell 3" xfId="1924"/>
    <cellStyle name="适中 2 2" xfId="1925"/>
    <cellStyle name="常规 15 5" xfId="1926"/>
    <cellStyle name="百分比 2 9" xfId="1927"/>
    <cellStyle name="Check Cell 5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分级显示列_1_Book1" xfId="1937"/>
    <cellStyle name="标题 3 3 2" xfId="1938"/>
    <cellStyle name="Currency_!!!GO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常规 5 2 8" xfId="1955"/>
    <cellStyle name="Note 5" xfId="1956"/>
    <cellStyle name="好_M01-2(州市补助收入)" xfId="1957"/>
    <cellStyle name="常规 10 2" xfId="1958"/>
    <cellStyle name="Good 2" xfId="1959"/>
    <cellStyle name="常规 5 2 9" xfId="1960"/>
    <cellStyle name="Note 6" xfId="1961"/>
    <cellStyle name="常规 10 3" xfId="1962"/>
    <cellStyle name="Good 3" xfId="1963"/>
    <cellStyle name="Note 7" xfId="1964"/>
    <cellStyle name="常规 10 4" xfId="1965"/>
    <cellStyle name="Good 4" xfId="1966"/>
    <cellStyle name="Note 8" xfId="1967"/>
    <cellStyle name="常规 10 5" xfId="1968"/>
    <cellStyle name="Good 5" xfId="1969"/>
    <cellStyle name="好_奖励补助测算5.22测试 9" xfId="1970"/>
    <cellStyle name="Grey" xfId="1971"/>
    <cellStyle name="差_2009年一般性转移支付标准工资 8" xfId="1972"/>
    <cellStyle name="差 7 2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好_奖励补助测算5.24冯铸 8" xfId="1981"/>
    <cellStyle name="标题 3 9" xfId="1982"/>
    <cellStyle name="计算 9 2" xfId="1983"/>
    <cellStyle name="Heading 1 2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Heading 2 2" xfId="1994"/>
    <cellStyle name="差_2007年政法部门业务指标 9" xfId="1995"/>
    <cellStyle name="标题 4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Input 8" xfId="2008"/>
    <cellStyle name="Heading 3 5" xfId="2009"/>
    <cellStyle name="Input 9" xfId="2010"/>
    <cellStyle name="Heading 3 6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标题 6 9" xfId="2018"/>
    <cellStyle name="Heading 4 2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常规 2 2 2 2" xfId="2046"/>
    <cellStyle name="Millares_96 Risk" xfId="2047"/>
    <cellStyle name="差_~4190974 7" xfId="2048"/>
    <cellStyle name="Milliers [0]_!!!GO" xfId="2049"/>
    <cellStyle name="强调文字颜色 6 3 9" xfId="2050"/>
    <cellStyle name="差_2009年一般性转移支付标准工资_地方配套按人均增幅控制8.30一般预算平均增幅、人均可用财力平均增幅两次控制、社会治安系数调整、案件数调整xl 3" xfId="2051"/>
    <cellStyle name="Moneda_96 Risk" xfId="2052"/>
    <cellStyle name="Mon閠aire_!!!GO" xfId="2053"/>
    <cellStyle name="差_Book1_1 6" xfId="2054"/>
    <cellStyle name="Neutral" xfId="2055"/>
    <cellStyle name="Neutral 2" xfId="2056"/>
    <cellStyle name="标题 2 2 6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好_历年教师人数" xfId="2066"/>
    <cellStyle name="Normal_!!!GO" xfId="2067"/>
    <cellStyle name="Note" xfId="2068"/>
    <cellStyle name="差_2009年一般性转移支付标准工资_奖励补助测算5.24冯铸 5" xfId="2069"/>
    <cellStyle name="常规 5 2 5" xfId="2070"/>
    <cellStyle name="Note 2" xfId="2071"/>
    <cellStyle name="Pourcentage_pldt" xfId="2072"/>
    <cellStyle name="常规 5 2 6" xfId="2073"/>
    <cellStyle name="Note 3" xfId="2074"/>
    <cellStyle name="常规 5 2 7" xfId="2075"/>
    <cellStyle name="Note 4" xfId="2076"/>
    <cellStyle name="常规 7 6" xfId="2077"/>
    <cellStyle name="Output" xfId="2078"/>
    <cellStyle name="好_第五部分(才淼、饶永宏） 9" xfId="2079"/>
    <cellStyle name="Output 2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好_县级公安机关公用经费标准奖励测算方案（定稿） 2" xfId="2087"/>
    <cellStyle name="Output 6" xfId="2088"/>
    <cellStyle name="标题 11 2" xfId="2089"/>
    <cellStyle name="好_县级公安机关公用经费标准奖励测算方案（定稿） 3" xfId="2090"/>
    <cellStyle name="Output 7" xfId="2091"/>
    <cellStyle name="好_县级公安机关公用经费标准奖励测算方案（定稿） 4" xfId="2092"/>
    <cellStyle name="Output 8" xfId="2093"/>
    <cellStyle name="差_Book1_1" xfId="2094"/>
    <cellStyle name="好_县级公安机关公用经费标准奖励测算方案（定稿） 5" xfId="2095"/>
    <cellStyle name="好_2009年一般性转移支付标准工资_不用软件计算9.1不考虑经费管理评价xl" xfId="2096"/>
    <cellStyle name="Output 9" xfId="2097"/>
    <cellStyle name="好_云南省2008年转移支付测算——州市本级考核部分及政策性测算 8" xfId="2098"/>
    <cellStyle name="Percent [2]" xfId="2099"/>
    <cellStyle name="常规 42 3" xfId="2100"/>
    <cellStyle name="常规 37 3" xfId="2101"/>
    <cellStyle name="Percent_!!!GO" xfId="2102"/>
    <cellStyle name="好_高中教师人数（教育厅1.6日提供） 7" xfId="2103"/>
    <cellStyle name="好_~5676413 7" xfId="2104"/>
    <cellStyle name="PSDate" xfId="2105"/>
    <cellStyle name="强调文字颜色 6 8" xfId="2106"/>
    <cellStyle name="差_530623_2006年县级财政报表附表" xfId="2107"/>
    <cellStyle name="常规 15 2 3" xfId="2108"/>
    <cellStyle name="PSHeading" xfId="2109"/>
    <cellStyle name="好_530629_2006年县级财政报表附表 6" xfId="2110"/>
    <cellStyle name="PSInt" xfId="2111"/>
    <cellStyle name="RowLevel_0" xfId="2112"/>
    <cellStyle name="标题 3 3 6" xfId="2113"/>
    <cellStyle name="差_2008年县级公安保障标准落实奖励经费分配测算" xfId="2114"/>
    <cellStyle name="sstot" xfId="2115"/>
    <cellStyle name="常规 2 3 4" xfId="2116"/>
    <cellStyle name="t_HVAC Equipment (3)" xfId="2117"/>
    <cellStyle name="常规 3 3 4" xfId="2118"/>
    <cellStyle name="Title" xfId="2119"/>
    <cellStyle name="强调文字颜色 4 6 2" xfId="2120"/>
    <cellStyle name="Title 3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好_M01-2(州市补助收入) 2" xfId="2129"/>
    <cellStyle name="常规 10 2 2" xfId="2130"/>
    <cellStyle name="Title 7" xfId="2131"/>
    <cellStyle name="差_云南省2008年转移支付测算——州市本级考核部分及政策性测算 6" xfId="2132"/>
    <cellStyle name="汇总 6 2" xfId="2133"/>
    <cellStyle name="好_M01-2(州市补助收入) 3" xfId="2134"/>
    <cellStyle name="常规 10 2 3" xfId="2135"/>
    <cellStyle name="Title 8" xfId="2136"/>
    <cellStyle name="好_M01-2(州市补助收入) 4" xfId="2137"/>
    <cellStyle name="常规 10 2 4" xfId="2138"/>
    <cellStyle name="Title 9" xfId="2139"/>
    <cellStyle name="差_~5676413" xfId="2140"/>
    <cellStyle name="差_00省级(打印) 2" xfId="2141"/>
    <cellStyle name="常规 8 8" xfId="2142"/>
    <cellStyle name="Total" xfId="2143"/>
    <cellStyle name="百分比 10 2" xfId="2144"/>
    <cellStyle name="Warning Text" xfId="2145"/>
    <cellStyle name="标题 1 10" xfId="2146"/>
    <cellStyle name="输出 8" xfId="2147"/>
    <cellStyle name="Warning Text 2" xfId="2148"/>
    <cellStyle name="输出 9" xfId="2149"/>
    <cellStyle name="Warning Text 3" xfId="2150"/>
    <cellStyle name="百分比 10" xfId="2151"/>
    <cellStyle name="百分比 11" xfId="2152"/>
    <cellStyle name="百分比 12" xfId="2153"/>
    <cellStyle name="百分比 13" xfId="2154"/>
    <cellStyle name="差 9 2" xfId="2155"/>
    <cellStyle name="差_530629_2006年县级财政报表附表 8" xfId="2156"/>
    <cellStyle name="好_汇总 3" xfId="2157"/>
    <cellStyle name="百分比 2 12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常规 21 2" xfId="2171"/>
    <cellStyle name="常规 16 2" xfId="2172"/>
    <cellStyle name="百分比 3 6" xfId="2173"/>
    <cellStyle name="常规 16 3" xfId="2174"/>
    <cellStyle name="百分比 3 7" xfId="2175"/>
    <cellStyle name="常规 16 4" xfId="2176"/>
    <cellStyle name="百分比 3 8" xfId="2177"/>
    <cellStyle name="适中 3 2" xfId="2178"/>
    <cellStyle name="常规 16 5" xfId="2179"/>
    <cellStyle name="百分比 3 9" xfId="2180"/>
    <cellStyle name="常规 2 2 6" xfId="2181"/>
    <cellStyle name="百分比 4 2" xfId="2182"/>
    <cellStyle name="常规 2 2 7" xfId="2183"/>
    <cellStyle name="百分比 4 3" xfId="2184"/>
    <cellStyle name="好_指标四 3" xfId="2185"/>
    <cellStyle name="差_2、土地面积、人口、粮食产量基本情况 2" xfId="2186"/>
    <cellStyle name="常规 2 2 8" xfId="2187"/>
    <cellStyle name="百分比 4 4" xfId="2188"/>
    <cellStyle name="钎霖_4岿角利" xfId="2189"/>
    <cellStyle name="好_指标四 4" xfId="2190"/>
    <cellStyle name="差_2、土地面积、人口、粮食产量基本情况 3" xfId="2191"/>
    <cellStyle name="常规 2 2 9" xfId="2192"/>
    <cellStyle name="百分比 4 5" xfId="2193"/>
    <cellStyle name="好_指标四 5" xfId="2194"/>
    <cellStyle name="差_2、土地面积、人口、粮食产量基本情况 4" xfId="2195"/>
    <cellStyle name="常规 22 2" xfId="2196"/>
    <cellStyle name="常规 17 2" xfId="2197"/>
    <cellStyle name="百分比 4 6" xfId="2198"/>
    <cellStyle name="好_指标四 6" xfId="2199"/>
    <cellStyle name="差_2、土地面积、人口、粮食产量基本情况 5" xfId="2200"/>
    <cellStyle name="常规 17 3" xfId="2201"/>
    <cellStyle name="百分比 4 7" xfId="2202"/>
    <cellStyle name="好_指标四 7" xfId="2203"/>
    <cellStyle name="差_2、土地面积、人口、粮食产量基本情况 6" xfId="2204"/>
    <cellStyle name="常规 17 4" xfId="2205"/>
    <cellStyle name="百分比 4 8" xfId="2206"/>
    <cellStyle name="好_指标四 8" xfId="2207"/>
    <cellStyle name="差_2、土地面积、人口、粮食产量基本情况 7" xfId="2208"/>
    <cellStyle name="适中 4 2" xfId="2209"/>
    <cellStyle name="百分比 4 9" xfId="2210"/>
    <cellStyle name="常规 2 3 6" xfId="2211"/>
    <cellStyle name="百分比 5 2" xfId="2212"/>
    <cellStyle name="常规 2 4 6" xfId="2213"/>
    <cellStyle name="百分比 6 2" xfId="2214"/>
    <cellStyle name="好_三季度－表二 4" xfId="2215"/>
    <cellStyle name="常规 2 7 6" xfId="2216"/>
    <cellStyle name="百分比 9 2" xfId="2217"/>
    <cellStyle name="注释 2 2 6" xfId="2218"/>
    <cellStyle name="捠壿_Region Orders (2)" xfId="2219"/>
    <cellStyle name="差 2 5" xfId="2220"/>
    <cellStyle name="编号" xfId="2221"/>
    <cellStyle name="标题 1 2" xfId="2222"/>
    <cellStyle name="好_2009年一般性转移支付标准工资_奖励补助测算5.22测试 9" xfId="2223"/>
    <cellStyle name="标题 1 2 2" xfId="2224"/>
    <cellStyle name="差_基础数据分析 5" xfId="2225"/>
    <cellStyle name="差_地方配套按人均增幅控制8.30xl 3" xfId="2226"/>
    <cellStyle name="标题 1 2 3" xfId="2227"/>
    <cellStyle name="差_基础数据分析 6" xfId="2228"/>
    <cellStyle name="差_地方配套按人均增幅控制8.30xl 4" xfId="2229"/>
    <cellStyle name="标题 1 2 4" xfId="2230"/>
    <cellStyle name="差_基础数据分析 7" xfId="2231"/>
    <cellStyle name="标题 4 9 2" xfId="2232"/>
    <cellStyle name="差_地方配套按人均增幅控制8.30xl 5" xfId="2233"/>
    <cellStyle name="标题 1 2 5" xfId="2234"/>
    <cellStyle name="差_基础数据分析 8" xfId="2235"/>
    <cellStyle name="差_地方配套按人均增幅控制8.30xl 6" xfId="2236"/>
    <cellStyle name="标题 1 2 6" xfId="2237"/>
    <cellStyle name="差_基础数据分析 9" xfId="2238"/>
    <cellStyle name="常规_202012510127109" xfId="2239"/>
    <cellStyle name="差_地方配套按人均增幅控制8.30xl 7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好_2009年一般性转移支付标准工资_地方配套按人均增幅控制8.30xl 4" xfId="2252"/>
    <cellStyle name="标题 1 7 2" xfId="2253"/>
    <cellStyle name="标题 1 8 2" xfId="2254"/>
    <cellStyle name="常规 5 15" xfId="2255"/>
    <cellStyle name="标题 1 9 2" xfId="2256"/>
    <cellStyle name="解释性文本 7 2" xfId="2257"/>
    <cellStyle name="差 4 2" xfId="2258"/>
    <cellStyle name="标题 10" xfId="2259"/>
    <cellStyle name="差 4 3" xfId="2260"/>
    <cellStyle name="好_县级公安机关公用经费标准奖励测算方案（定稿）" xfId="2261"/>
    <cellStyle name="标题 11" xfId="2262"/>
    <cellStyle name="好_义务教育阶段教职工人数（教育厅提供最终） 2" xfId="2263"/>
    <cellStyle name="差 4 4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好_2007年政法部门业务指标 3" xfId="2280"/>
    <cellStyle name="标题 2 4" xfId="2281"/>
    <cellStyle name="差_00省级(定稿) 2" xfId="2282"/>
    <cellStyle name="差_奖励补助测算7.23 9" xfId="2283"/>
    <cellStyle name="常规 13 2 5" xfId="2284"/>
    <cellStyle name="标题 2 4 2" xfId="2285"/>
    <cellStyle name="标题 2 4 3" xfId="2286"/>
    <cellStyle name="好_2007年政法部门业务指标 4" xfId="2287"/>
    <cellStyle name="标题 2 5" xfId="2288"/>
    <cellStyle name="差_00省级(定稿) 3" xfId="2289"/>
    <cellStyle name="标题 2 5 2" xfId="2290"/>
    <cellStyle name="好_2007年政法部门业务指标 5" xfId="2291"/>
    <cellStyle name="标题 2 6" xfId="2292"/>
    <cellStyle name="差_00省级(定稿) 4" xfId="2293"/>
    <cellStyle name="差_奖励补助测算7.25 9" xfId="2294"/>
    <cellStyle name="标题 2 6 2" xfId="2295"/>
    <cellStyle name="好_2007年政法部门业务指标 6" xfId="2296"/>
    <cellStyle name="标题 2 7" xfId="2297"/>
    <cellStyle name="差_00省级(定稿) 5" xfId="2298"/>
    <cellStyle name="小数 3" xfId="2299"/>
    <cellStyle name="检查单元格 5" xfId="2300"/>
    <cellStyle name="标题 2 7 2" xfId="2301"/>
    <cellStyle name="常规 2 2_Book1" xfId="2302"/>
    <cellStyle name="标题 2 8 2" xfId="2303"/>
    <cellStyle name="好_2007年政法部门业务指标 8" xfId="2304"/>
    <cellStyle name="标题 2 9" xfId="2305"/>
    <cellStyle name="差_00省级(定稿) 7" xfId="2306"/>
    <cellStyle name="标题 2 9 2" xfId="2307"/>
    <cellStyle name="标题 3 2" xfId="2308"/>
    <cellStyle name="好 5" xfId="2309"/>
    <cellStyle name="标题 3 2 2" xfId="2310"/>
    <cellStyle name="好 6" xfId="2311"/>
    <cellStyle name="标题 3 2 3" xfId="2312"/>
    <cellStyle name="好 7" xfId="2313"/>
    <cellStyle name="标题 3 2 4" xfId="2314"/>
    <cellStyle name="差_云南农村义务教育统计表 2" xfId="2315"/>
    <cellStyle name="好 8" xfId="2316"/>
    <cellStyle name="标题 3 2 5" xfId="2317"/>
    <cellStyle name="差_云南农村义务教育统计表 3" xfId="2318"/>
    <cellStyle name="好 9" xfId="2319"/>
    <cellStyle name="标题 3 2 6" xfId="2320"/>
    <cellStyle name="好_奖励补助测算5.24冯铸 2" xfId="2321"/>
    <cellStyle name="标题 3 3" xfId="2322"/>
    <cellStyle name="标题 3 3 3" xfId="2323"/>
    <cellStyle name="标题 3 3 4" xfId="2324"/>
    <cellStyle name="标题 3 3 5" xfId="2325"/>
    <cellStyle name="标题 3 3 7" xfId="2326"/>
    <cellStyle name="差_1110洱源县" xfId="2327"/>
    <cellStyle name="标题 3 3 8" xfId="2328"/>
    <cellStyle name="标题 3 3 9" xfId="2329"/>
    <cellStyle name="标题 5 2" xfId="2330"/>
    <cellStyle name="好_奖励补助测算5.24冯铸 3" xfId="2331"/>
    <cellStyle name="标题 3 4" xfId="2332"/>
    <cellStyle name="常规 14 2 5" xfId="2333"/>
    <cellStyle name="标题 3 4 2" xfId="2334"/>
    <cellStyle name="标题 3 4 3" xfId="2335"/>
    <cellStyle name="标题 3 4 4" xfId="2336"/>
    <cellStyle name="好_奖励补助测算5.24冯铸 4" xfId="2337"/>
    <cellStyle name="标题 3 5" xfId="2338"/>
    <cellStyle name="标题 3 5 2" xfId="2339"/>
    <cellStyle name="好_奖励补助测算5.24冯铸 5" xfId="2340"/>
    <cellStyle name="标题 3 6" xfId="2341"/>
    <cellStyle name="标题 3 6 2" xfId="2342"/>
    <cellStyle name="好_奖励补助测算5.24冯铸 6" xfId="2343"/>
    <cellStyle name="标题 3 7" xfId="2344"/>
    <cellStyle name="标题 3 7 2" xfId="2345"/>
    <cellStyle name="好_奖励补助测算5.24冯铸 7" xfId="2346"/>
    <cellStyle name="标题 3 8" xfId="2347"/>
    <cellStyle name="差_2006年全省财力计算表（中央、决算） 6" xfId="2348"/>
    <cellStyle name="标题 3 8 2" xfId="2349"/>
    <cellStyle name="标题 3 9 2" xfId="2350"/>
    <cellStyle name="差_县级公安机关公用经费标准奖励测算方案（定稿） 7" xfId="2351"/>
    <cellStyle name="强调文字颜色 5 2 4" xfId="2352"/>
    <cellStyle name="标题 4 10" xfId="2353"/>
    <cellStyle name="差_2007年政法部门业务指标 2" xfId="2354"/>
    <cellStyle name="差_云南农村义务教育统计表 6" xfId="2355"/>
    <cellStyle name="千位分隔 3" xfId="2356"/>
    <cellStyle name="标题 4 2" xfId="2357"/>
    <cellStyle name="千位分隔 3 2" xfId="2358"/>
    <cellStyle name="标题 4 2 2" xfId="2359"/>
    <cellStyle name="千位分隔 3 6" xfId="2360"/>
    <cellStyle name="标题 4 2 6" xfId="2361"/>
    <cellStyle name="差_2007年政法部门业务指标 3" xfId="2362"/>
    <cellStyle name="差_云南农村义务教育统计表 7" xfId="2363"/>
    <cellStyle name="千位分隔 4" xfId="2364"/>
    <cellStyle name="标题 4 3" xfId="2365"/>
    <cellStyle name="千位分隔 4 2" xfId="2366"/>
    <cellStyle name="标题 4 3 2" xfId="2367"/>
    <cellStyle name="千位分隔 4 4" xfId="2368"/>
    <cellStyle name="标题 4 3 4" xfId="2369"/>
    <cellStyle name="千位分隔 4 5" xfId="2370"/>
    <cellStyle name="标题 4 3 5" xfId="2371"/>
    <cellStyle name="千位分隔 4 6" xfId="2372"/>
    <cellStyle name="标题 4 3 6" xfId="2373"/>
    <cellStyle name="千位分隔 4 7" xfId="2374"/>
    <cellStyle name="标题 4 3 7" xfId="2375"/>
    <cellStyle name="千位分隔 4 8" xfId="2376"/>
    <cellStyle name="千位[0]_ 方正PC" xfId="2377"/>
    <cellStyle name="标题 4 3 8" xfId="2378"/>
    <cellStyle name="千位分隔 4 9" xfId="2379"/>
    <cellStyle name="标题 4 3 9" xfId="2380"/>
    <cellStyle name="差_2007年政法部门业务指标 4" xfId="2381"/>
    <cellStyle name="差_云南农村义务教育统计表 8" xfId="2382"/>
    <cellStyle name="标题 4 4" xfId="2383"/>
    <cellStyle name="常规 15 2 5" xfId="2384"/>
    <cellStyle name="标题 4 4 2" xfId="2385"/>
    <cellStyle name="差_第一部分：综合全" xfId="2386"/>
    <cellStyle name="标题 4 4 4" xfId="2387"/>
    <cellStyle name="差_2007年政法部门业务指标 5" xfId="2388"/>
    <cellStyle name="差_云南农村义务教育统计表 9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好_2008年县级公安保障标准落实奖励经费分配测算" xfId="2395"/>
    <cellStyle name="差_2007年政法部门业务指标 7" xfId="2396"/>
    <cellStyle name="标题 4 7" xfId="2397"/>
    <cellStyle name="常规 2 2 13" xfId="2398"/>
    <cellStyle name="标题 4 7 2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计算 10" xfId="2403"/>
    <cellStyle name="标题 4 8 2" xfId="2404"/>
    <cellStyle name="差_奖励补助测算5.22测试 5" xfId="2405"/>
    <cellStyle name="好_第一部分：综合全" xfId="2406"/>
    <cellStyle name="标题 5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常规 2 7" xfId="2425"/>
    <cellStyle name="标题 8 2" xfId="2426"/>
    <cellStyle name="差_奖励补助测算5.22测试 9" xfId="2427"/>
    <cellStyle name="标题 9" xfId="2428"/>
    <cellStyle name="常规 3 7" xfId="2429"/>
    <cellStyle name="标题 9 2" xfId="2430"/>
    <cellStyle name="差_2009年一般性转移支付标准工资_地方配套按人均增幅控制8.30xl 8" xfId="2431"/>
    <cellStyle name="差_2007年人员分部门统计表" xfId="2432"/>
    <cellStyle name="常规 63 3" xfId="2433"/>
    <cellStyle name="常规 58 3" xfId="2434"/>
    <cellStyle name="差_05玉溪 7" xfId="2435"/>
    <cellStyle name="差_不用软件计算9.1不考虑经费管理评价xl 2" xfId="2436"/>
    <cellStyle name="警告文本 9" xfId="2437"/>
    <cellStyle name="好_00省级(打印)" xfId="2438"/>
    <cellStyle name="标题1" xfId="2439"/>
    <cellStyle name="表标题" xfId="2440"/>
    <cellStyle name="表标题 2" xfId="2441"/>
    <cellStyle name="表标题 3" xfId="2442"/>
    <cellStyle name="表标题 4" xfId="2443"/>
    <cellStyle name="好_5334_2006年迪庆县级财政报表附表 2" xfId="2444"/>
    <cellStyle name="表标题 5" xfId="2445"/>
    <cellStyle name="好_5334_2006年迪庆县级财政报表附表 3" xfId="2446"/>
    <cellStyle name="表标题 6" xfId="2447"/>
    <cellStyle name="好_5334_2006年迪庆县级财政报表附表 4" xfId="2448"/>
    <cellStyle name="表标题 7" xfId="2449"/>
    <cellStyle name="好_5334_2006年迪庆县级财政报表附表 5" xfId="2450"/>
    <cellStyle name="表标题 8" xfId="2451"/>
    <cellStyle name="好_5334_2006年迪庆县级财政报表附表 6" xfId="2452"/>
    <cellStyle name="表标题 9" xfId="2453"/>
    <cellStyle name="差_2009年一般性转移支付标准工资_奖励补助测算7.25 2" xfId="2454"/>
    <cellStyle name="差 10" xfId="2455"/>
    <cellStyle name="解释性文本 5 2" xfId="2456"/>
    <cellStyle name="差 2 2" xfId="2457"/>
    <cellStyle name="差 2 3" xfId="2458"/>
    <cellStyle name="差 2 4" xfId="2459"/>
    <cellStyle name="差_2、土地面积、人口、粮食产量基本情况" xfId="2460"/>
    <cellStyle name="差 2 6" xfId="2461"/>
    <cellStyle name="解释性文本 6 2" xfId="2462"/>
    <cellStyle name="差 3 2" xfId="2463"/>
    <cellStyle name="差_汇总 8" xfId="2464"/>
    <cellStyle name="差 3 3" xfId="2465"/>
    <cellStyle name="差_汇总 9" xfId="2466"/>
    <cellStyle name="差 3 4" xfId="2467"/>
    <cellStyle name="差 3 5" xfId="2468"/>
    <cellStyle name="差 3 6" xfId="2469"/>
    <cellStyle name="差 3 7" xfId="2470"/>
    <cellStyle name="差 3 8" xfId="2471"/>
    <cellStyle name="解释性文本 8" xfId="2472"/>
    <cellStyle name="差 5" xfId="2473"/>
    <cellStyle name="差_下半年禁吸戒毒经费1000万元 9" xfId="2474"/>
    <cellStyle name="差_2009年一般性转移支付标准工资_奖励补助测算5.22测试 3" xfId="2475"/>
    <cellStyle name="差_汇总-县级财政报表附表 9" xfId="2476"/>
    <cellStyle name="解释性文本 8 2" xfId="2477"/>
    <cellStyle name="差 5 2" xfId="2478"/>
    <cellStyle name="差_2009年一般性转移支付标准工资_奖励补助测算5.22测试 4" xfId="2479"/>
    <cellStyle name="解释性文本 9" xfId="2480"/>
    <cellStyle name="差 6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 9" xfId="2486"/>
    <cellStyle name="差_2006年分析表" xfId="2487"/>
    <cellStyle name="差_~4190974 2" xfId="2488"/>
    <cellStyle name="差_~4190974 3" xfId="2489"/>
    <cellStyle name="汇总 9 2" xfId="2490"/>
    <cellStyle name="差_~4190974 4" xfId="2491"/>
    <cellStyle name="差_~4190974 5" xfId="2492"/>
    <cellStyle name="常规 2 2 2 3" xfId="2493"/>
    <cellStyle name="差_~4190974 8" xfId="2494"/>
    <cellStyle name="差_~5676413 6" xfId="2495"/>
    <cellStyle name="差_~5676413 7" xfId="2496"/>
    <cellStyle name="差_~5676413 8" xfId="2497"/>
    <cellStyle name="差_~5676413 9" xfId="2498"/>
    <cellStyle name="好_M01-2(州市补助收入) 5" xfId="2499"/>
    <cellStyle name="常规 10 2 5" xfId="2500"/>
    <cellStyle name="差_00省级(打印) 3" xfId="2501"/>
    <cellStyle name="好_M01-2(州市补助收入) 7" xfId="2502"/>
    <cellStyle name="差_00省级(打印) 5" xfId="2503"/>
    <cellStyle name="好_M01-2(州市补助收入) 8" xfId="2504"/>
    <cellStyle name="差_00省级(打印) 6" xfId="2505"/>
    <cellStyle name="好_M01-2(州市补助收入) 9" xfId="2506"/>
    <cellStyle name="差_00省级(打印) 7" xfId="2507"/>
    <cellStyle name="差_00省级(打印) 8" xfId="2508"/>
    <cellStyle name="差_00省级(打印) 9" xfId="2509"/>
    <cellStyle name="差_00省级(定稿)" xfId="2510"/>
    <cellStyle name="好_2007年政法部门业务指标 9" xfId="2511"/>
    <cellStyle name="差_00省级(定稿) 8" xfId="2512"/>
    <cellStyle name="好_卫生部门 2" xfId="2513"/>
    <cellStyle name="差_00省级(定稿) 9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표준_0N-HANDLING " xfId="2525"/>
    <cellStyle name="差_05玉溪 2" xfId="2526"/>
    <cellStyle name="差_05玉溪 3" xfId="2527"/>
    <cellStyle name="差_05玉溪 4" xfId="2528"/>
    <cellStyle name="差_05玉溪 5" xfId="2529"/>
    <cellStyle name="常规 63 2" xfId="2530"/>
    <cellStyle name="常规 58 2" xfId="2531"/>
    <cellStyle name="差_05玉溪 6" xfId="2532"/>
    <cellStyle name="差_05玉溪 8" xfId="2533"/>
    <cellStyle name="差_不用软件计算9.1不考虑经费管理评价xl 3" xfId="2534"/>
    <cellStyle name="差_05玉溪 9" xfId="2535"/>
    <cellStyle name="差_不用软件计算9.1不考虑经费管理评价xl 4" xfId="2536"/>
    <cellStyle name="差_1003牟定县 7" xfId="2537"/>
    <cellStyle name="差_1003牟定县 8" xfId="2538"/>
    <cellStyle name="差_1003牟定县 9" xfId="2539"/>
    <cellStyle name="差_11大理" xfId="2540"/>
    <cellStyle name="好_云南省2008年中小学教职工情况（教育厅提供20090101加工整理） 9" xfId="2541"/>
    <cellStyle name="差_11大理 2" xfId="2542"/>
    <cellStyle name="差_M03 5" xfId="2543"/>
    <cellStyle name="差_11大理 3" xfId="2544"/>
    <cellStyle name="差_M03 6" xfId="2545"/>
    <cellStyle name="差_11大理 4" xfId="2546"/>
    <cellStyle name="差_M03 7" xfId="2547"/>
    <cellStyle name="差_11大理 5" xfId="2548"/>
    <cellStyle name="差_M03 8" xfId="2549"/>
    <cellStyle name="强调文字颜色 3 4 2" xfId="2550"/>
    <cellStyle name="好_指标四 9" xfId="2551"/>
    <cellStyle name="差_2、土地面积、人口、粮食产量基本情况 8" xfId="2552"/>
    <cellStyle name="强调文字颜色 5 3 7" xfId="2553"/>
    <cellStyle name="差_2006年全省财力计算表（中央、决算） 2" xfId="2554"/>
    <cellStyle name="强调文字颜色 5 3 8" xfId="2555"/>
    <cellStyle name="差_2006年全省财力计算表（中央、决算） 3" xfId="2556"/>
    <cellStyle name="强调文字颜色 5 3 9" xfId="2557"/>
    <cellStyle name="差_2006年全省财力计算表（中央、决算） 4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输入 8" xfId="2563"/>
    <cellStyle name="差_2006年水利统计指标统计表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好_2009年一般性转移支付标准工资_奖励补助测算5.23新 6" xfId="2574"/>
    <cellStyle name="差_2009年一般性转移支付标准工资_~4190974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常规 7 10" xfId="2584"/>
    <cellStyle name="差_2009年一般性转移支付标准工资_~5676413" xfId="2585"/>
    <cellStyle name="常规 5 5" xfId="2586"/>
    <cellStyle name="差_2009年一般性转移支付标准工资_~5676413 2" xfId="2587"/>
    <cellStyle name="常规 5 6" xfId="2588"/>
    <cellStyle name="差_2009年一般性转移支付标准工资_~5676413 3" xfId="2589"/>
    <cellStyle name="常规 5 7" xfId="2590"/>
    <cellStyle name="差_2009年一般性转移支付标准工资_~5676413 4" xfId="2591"/>
    <cellStyle name="常规 5 8" xfId="2592"/>
    <cellStyle name="差_2009年一般性转移支付标准工资_~5676413 5" xfId="2593"/>
    <cellStyle name="常规 5 9" xfId="2594"/>
    <cellStyle name="差_2009年一般性转移支付标准工资_~5676413 6" xfId="2595"/>
    <cellStyle name="差_2009年一般性转移支付标准工资_~5676413 7" xfId="2596"/>
    <cellStyle name="差_2009年一般性转移支付标准工资_~5676413 8" xfId="2597"/>
    <cellStyle name="差_指标四 7" xfId="2598"/>
    <cellStyle name="差_卫生部门 2" xfId="2599"/>
    <cellStyle name="差_2009年一般性转移支付标准工资_~5676413 9" xfId="2600"/>
    <cellStyle name="常规 6 9" xfId="2601"/>
    <cellStyle name="差_2009年一般性转移支付标准工资_不用软件计算9.1不考虑经费管理评价xl" xfId="2602"/>
    <cellStyle name="适中 6" xfId="2603"/>
    <cellStyle name="差_2009年一般性转移支付标准工资_不用软件计算9.1不考虑经费管理评价xl 2" xfId="2604"/>
    <cellStyle name="常规 2 6 2" xfId="2605"/>
    <cellStyle name="差_2009年一般性转移支付标准工资_地方配套按人均增幅控制8.30xl" xfId="2606"/>
    <cellStyle name="差_2009年一般性转移支付标准工资_地方配套按人均增幅控制8.30xl 2" xfId="2607"/>
    <cellStyle name="常规 3 2" xfId="2608"/>
    <cellStyle name="差_2009年一般性转移支付标准工资_地方配套按人均增幅控制8.30xl 3" xfId="2609"/>
    <cellStyle name="常规 3 3" xfId="2610"/>
    <cellStyle name="差_2009年一般性转移支付标准工资_地方配套按人均增幅控制8.30xl 4" xfId="2611"/>
    <cellStyle name="常规 3 4" xfId="2612"/>
    <cellStyle name="差_2009年一般性转移支付标准工资_地方配套按人均增幅控制8.30xl 5" xfId="2613"/>
    <cellStyle name="常规 3 5" xfId="2614"/>
    <cellStyle name="差_2009年一般性转移支付标准工资_地方配套按人均增幅控制8.30xl 6" xfId="2615"/>
    <cellStyle name="常规 3 8" xfId="2616"/>
    <cellStyle name="差_2009年一般性转移支付标准工资_地方配套按人均增幅控制8.30xl 9" xfId="2617"/>
    <cellStyle name="强调文字颜色 6 3 8" xfId="2618"/>
    <cellStyle name="差_2009年一般性转移支付标准工资_地方配套按人均增幅控制8.30一般预算平均增幅、人均可用财力平均增幅两次控制、社会治安系数调整、案件数调整xl 2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好_卫生部门 3" xfId="2625"/>
    <cellStyle name="差_2009年一般性转移支付标准工资_地方配套按人均增幅控制8.31（调整结案率后）xl 2" xfId="2626"/>
    <cellStyle name="好_卫生部门 4" xfId="2627"/>
    <cellStyle name="差_2009年一般性转移支付标准工资_地方配套按人均增幅控制8.31（调整结案率后）xl 3" xfId="2628"/>
    <cellStyle name="好_卫生部门 5" xfId="2629"/>
    <cellStyle name="差_2009年一般性转移支付标准工资_地方配套按人均增幅控制8.31（调整结案率后）xl 4" xfId="2630"/>
    <cellStyle name="好_卫生部门 6" xfId="2631"/>
    <cellStyle name="差_2009年一般性转移支付标准工资_地方配套按人均增幅控制8.31（调整结案率后）xl 5" xfId="2632"/>
    <cellStyle name="好_卫生部门 7" xfId="2633"/>
    <cellStyle name="差_2009年一般性转移支付标准工资_地方配套按人均增幅控制8.31（调整结案率后）xl 6" xfId="2634"/>
    <cellStyle name="好_卫生部门 9" xfId="2635"/>
    <cellStyle name="差_2009年一般性转移支付标准工资_地方配套按人均增幅控制8.31（调整结案率后）xl 8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好_下半年禁吸戒毒经费1000万元" xfId="2640"/>
    <cellStyle name="差_2009年一般性转移支付标准工资_奖励补助测算5.22测试 9" xfId="2641"/>
    <cellStyle name="小数 6" xfId="2642"/>
    <cellStyle name="检查单元格 8" xfId="2643"/>
    <cellStyle name="好_03昭通 3" xfId="2644"/>
    <cellStyle name="差_2009年一般性转移支付标准工资_奖励补助测算5.23新" xfId="2645"/>
    <cellStyle name="检查单元格 8 2" xfId="2646"/>
    <cellStyle name="差_2009年一般性转移支付标准工资_奖励补助测算5.23新 2" xfId="2647"/>
    <cellStyle name="好_2009年一般性转移支付标准工资_奖励补助测算5.24冯铸 6" xfId="2648"/>
    <cellStyle name="差_地方配套按人均增幅控制8.31（调整结案率后）xl" xfId="2649"/>
    <cellStyle name="强调文字颜色 2 3 4" xfId="2650"/>
    <cellStyle name="差_2009年一般性转移支付标准工资_奖励补助测算5.23新 5" xfId="2651"/>
    <cellStyle name="强调文字颜色 2 3 5" xfId="2652"/>
    <cellStyle name="差_2009年一般性转移支付标准工资_奖励补助测算5.23新 6" xfId="2653"/>
    <cellStyle name="强调文字颜色 2 3 6" xfId="2654"/>
    <cellStyle name="差_2009年一般性转移支付标准工资_奖励补助测算5.23新 7" xfId="2655"/>
    <cellStyle name="强调文字颜色 2 3 7" xfId="2656"/>
    <cellStyle name="差_2009年一般性转移支付标准工资_奖励补助测算5.23新 8" xfId="2657"/>
    <cellStyle name="强调文字颜色 2 3 8" xfId="2658"/>
    <cellStyle name="差_2009年一般性转移支付标准工资_奖励补助测算5.23新 9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2009年一般性转移支付标准工资_奖励补助测算7.23 4" xfId="2666"/>
    <cellStyle name="差_基础数据分析" xfId="2667"/>
    <cellStyle name="差_2009年一般性转移支付标准工资_奖励补助测算7.23 5" xfId="2668"/>
    <cellStyle name="常规 12 2" xfId="2669"/>
    <cellStyle name="差_2009年一般性转移支付标准工资_奖励补助测算7.23 6" xfId="2670"/>
    <cellStyle name="常规 12 3" xfId="2671"/>
    <cellStyle name="差_2009年一般性转移支付标准工资_奖励补助测算7.23 7" xfId="2672"/>
    <cellStyle name="好_11大理" xfId="2673"/>
    <cellStyle name="常规 12 4" xfId="2674"/>
    <cellStyle name="差_2009年一般性转移支付标准工资_奖励补助测算7.23 8" xfId="2675"/>
    <cellStyle name="常规 12 5" xfId="2676"/>
    <cellStyle name="差_2009年一般性转移支付标准工资_奖励补助测算7.23 9" xfId="2677"/>
    <cellStyle name="常规 2 4 12" xfId="2678"/>
    <cellStyle name="差_2009年一般性转移支付标准工资_奖励补助测算7.25 (version 1) (version 1)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常规 14 2" xfId="2689"/>
    <cellStyle name="差_2009年一般性转移支付标准工资_奖励补助测算7.25 6" xfId="2690"/>
    <cellStyle name="常规 14 3" xfId="2691"/>
    <cellStyle name="差_2009年一般性转移支付标准工资_奖励补助测算7.25 7" xfId="2692"/>
    <cellStyle name="常规 14 4" xfId="2693"/>
    <cellStyle name="差_2009年一般性转移支付标准工资_奖励补助测算7.25 8" xfId="2694"/>
    <cellStyle name="常规 14 5" xfId="2695"/>
    <cellStyle name="差_2009年一般性转移支付标准工资_奖励补助测算7.25 9" xfId="2696"/>
    <cellStyle name="差_530629_2006年县级财政报表附表 9" xfId="2697"/>
    <cellStyle name="计算 4 3" xfId="2698"/>
    <cellStyle name="差_5334_2006年迪庆县级财政报表附表" xfId="2699"/>
    <cellStyle name="好_地方配套按人均增幅控制8.31（调整结案率后）xl" xfId="2700"/>
    <cellStyle name="差_Book1" xfId="2701"/>
    <cellStyle name="差_Book1_1 7" xfId="2702"/>
    <cellStyle name="好_云南省2008年中小学教职工情况（教育厅提供20090101加工整理） 7" xfId="2703"/>
    <cellStyle name="差_M03 3" xfId="2704"/>
    <cellStyle name="好_云南省2008年中小学教职工情况（教育厅提供20090101加工整理） 8" xfId="2705"/>
    <cellStyle name="差_M03 4" xfId="2706"/>
    <cellStyle name="差_财政供养人员" xfId="2707"/>
    <cellStyle name="好_2007年检察院案件数 4" xfId="2708"/>
    <cellStyle name="常规 11 2" xfId="2709"/>
    <cellStyle name="差_义务教育阶段教职工人数（教育厅提供最终） 3" xfId="2710"/>
    <cellStyle name="好_~4190974 4" xfId="2711"/>
    <cellStyle name="差_财政供养人员 2" xfId="2712"/>
    <cellStyle name="强调文字颜色 3 5" xfId="2713"/>
    <cellStyle name="常规 2 12" xfId="2714"/>
    <cellStyle name="差_财政支出对上级的依赖程度" xfId="2715"/>
    <cellStyle name="差_城建部门" xfId="2716"/>
    <cellStyle name="差_地方配套按人均增幅控制8.30xl 8" xfId="2717"/>
    <cellStyle name="差_地方配套按人均增幅控制8.30xl 9" xfId="2718"/>
    <cellStyle name="强调文字颜色 1 4" xfId="2719"/>
    <cellStyle name="差_地方配套按人均增幅控制8.30一般预算平均增幅、人均可用财力平均增幅两次控制、社会治安系数调整、案件数调整xl 7" xfId="2720"/>
    <cellStyle name="强调文字颜色 1 5" xfId="2721"/>
    <cellStyle name="差_地方配套按人均增幅控制8.30一般预算平均增幅、人均可用财力平均增幅两次控制、社会治安系数调整、案件数调整xl 8" xfId="2722"/>
    <cellStyle name="强调文字颜色 1 6" xfId="2723"/>
    <cellStyle name="差_地方配套按人均增幅控制8.30一般预算平均增幅、人均可用财力平均增幅两次控制、社会治安系数调整、案件数调整xl 9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好_2009年一般性转移支付标准工资_奖励补助测算5.22测试 6" xfId="2739"/>
    <cellStyle name="差_基础数据分析 2" xfId="2740"/>
    <cellStyle name="好_2009年一般性转移支付标准工资_奖励补助测算5.22测试 7" xfId="2741"/>
    <cellStyle name="差_基础数据分析 3" xfId="2742"/>
    <cellStyle name="链接单元格 3 2" xfId="2743"/>
    <cellStyle name="差_奖励补助测算5.24冯铸" xfId="2744"/>
    <cellStyle name="好_云南省2008年转移支付测算——州市本级考核部分及政策性测算 7" xfId="2745"/>
    <cellStyle name="差_奖励补助测算7.23" xfId="2746"/>
    <cellStyle name="差_奖励补助测算7.23 8" xfId="2747"/>
    <cellStyle name="好_云南省2008年转移支付测算——州市本级考核部分及政策性测算 9" xfId="2748"/>
    <cellStyle name="差_奖励补助测算7.25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好_M03 6" xfId="2759"/>
    <cellStyle name="差_历年教师人数" xfId="2760"/>
    <cellStyle name="差_丽江汇总" xfId="2761"/>
    <cellStyle name="链接单元格 2 2" xfId="2762"/>
    <cellStyle name="好_530623_2006年县级财政报表附表 5" xfId="2763"/>
    <cellStyle name="差_卫生部门" xfId="2764"/>
    <cellStyle name="差_指标四 8" xfId="2765"/>
    <cellStyle name="差_卫生部门 3" xfId="2766"/>
    <cellStyle name="好_三季度－表二" xfId="2767"/>
    <cellStyle name="差_指标四 9" xfId="2768"/>
    <cellStyle name="差_卫生部门 4" xfId="2769"/>
    <cellStyle name="差_文体广播部门" xfId="2770"/>
    <cellStyle name="好_~4190974 2" xfId="2771"/>
    <cellStyle name="差_县级公安机关公用经费标准奖励测算方案（定稿）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常规 5 2" xfId="2779"/>
    <cellStyle name="差_县级公安机关公用经费标准奖励测算方案（定稿） 9" xfId="2780"/>
    <cellStyle name="好_2007年检察院案件数 3" xfId="2781"/>
    <cellStyle name="差_义务教育阶段教职工人数（教育厅提供最终） 2" xfId="2782"/>
    <cellStyle name="输入 3 4" xfId="2783"/>
    <cellStyle name="差_云南农村义务教育统计表" xfId="2784"/>
    <cellStyle name="差_云南农村义务教育统计表 4" xfId="2785"/>
    <cellStyle name="差_云南农村义务教育统计表 5" xfId="2786"/>
    <cellStyle name="好_05玉溪 2" xfId="2787"/>
    <cellStyle name="差_云南省2008年中小学教职工情况（教育厅提供20090101加工整理）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好_奖励补助测算7.25 (version 1) (version 1) 8" xfId="2798"/>
    <cellStyle name="好_奖励补助测算5.23新" xfId="2799"/>
    <cellStyle name="差_指标五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好 4 2" xfId="2806"/>
    <cellStyle name="常规 12" xfId="2807"/>
    <cellStyle name="常规 4 12" xfId="2808"/>
    <cellStyle name="常规 12 2 2" xfId="2809"/>
    <cellStyle name="常规 4 13" xfId="2810"/>
    <cellStyle name="常规 12 2 3" xfId="2811"/>
    <cellStyle name="常规 4 14" xfId="2812"/>
    <cellStyle name="常规 12 2 4" xfId="2813"/>
    <cellStyle name="常规 12 6" xfId="2814"/>
    <cellStyle name="常规 12 7" xfId="2815"/>
    <cellStyle name="强调文字颜色 6 6 2" xfId="2816"/>
    <cellStyle name="常规 12 8" xfId="2817"/>
    <cellStyle name="好 4 3" xfId="2818"/>
    <cellStyle name="常规 1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好 4 4" xfId="2826"/>
    <cellStyle name="常规 1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适中 2 3" xfId="2834"/>
    <cellStyle name="好_云南省2008年中小学教师人数统计表" xfId="2835"/>
    <cellStyle name="常规 15 6" xfId="2836"/>
    <cellStyle name="适中 3 3" xfId="2837"/>
    <cellStyle name="常规 16 6" xfId="2838"/>
    <cellStyle name="适中 3 5" xfId="2839"/>
    <cellStyle name="常规 16 8" xfId="2840"/>
    <cellStyle name="常规 23 2" xfId="2841"/>
    <cellStyle name="常规 18 2" xfId="2842"/>
    <cellStyle name="常规 19 2" xfId="2843"/>
    <cellStyle name="强调文字颜色 3 3" xfId="2844"/>
    <cellStyle name="常规 2 10" xfId="2845"/>
    <cellStyle name="强调文字颜色 3 4" xfId="2846"/>
    <cellStyle name="常规 2 11" xfId="2847"/>
    <cellStyle name="强调文字颜色 3 6" xfId="2848"/>
    <cellStyle name="常规 2 13" xfId="2849"/>
    <cellStyle name="强调文字颜色 3 7" xfId="2850"/>
    <cellStyle name="常规 2 14" xfId="2851"/>
    <cellStyle name="强调文字颜色 3 8" xfId="2852"/>
    <cellStyle name="常规 2 20" xfId="2853"/>
    <cellStyle name="常规 2 15" xfId="2854"/>
    <cellStyle name="强调文字颜色 3 9" xfId="2855"/>
    <cellStyle name="常规 2 21" xfId="2856"/>
    <cellStyle name="常规 2 16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好_Book1_1" xfId="2894"/>
    <cellStyle name="常规 2 5 5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好_不用软件计算9.1不考虑经费管理评价xl 7" xfId="2904"/>
    <cellStyle name="常规 2 7 3" xfId="2905"/>
    <cellStyle name="好_三季度－表二 2" xfId="2906"/>
    <cellStyle name="好_不用软件计算9.1不考虑经费管理评价xl 8" xfId="2907"/>
    <cellStyle name="常规 2 7 4" xfId="2908"/>
    <cellStyle name="好_三季度－表二 3" xfId="2909"/>
    <cellStyle name="好_不用软件计算9.1不考虑经费管理评价xl 9" xfId="2910"/>
    <cellStyle name="常规 2 7 5" xfId="2911"/>
    <cellStyle name="好_三季度－表二 5" xfId="2912"/>
    <cellStyle name="常规 2 7 7" xfId="2913"/>
    <cellStyle name="好_三季度－表二 6" xfId="2914"/>
    <cellStyle name="常规 2 7 8" xfId="2915"/>
    <cellStyle name="好_三季度－表二 7" xfId="2916"/>
    <cellStyle name="常规 2 7 9" xfId="2917"/>
    <cellStyle name="输入 2" xfId="2918"/>
    <cellStyle name="常规 2 8" xfId="2919"/>
    <cellStyle name="输入 2 2" xfId="2920"/>
    <cellStyle name="好_00省级(定稿) 6" xfId="2921"/>
    <cellStyle name="常规 2 8 2" xfId="2922"/>
    <cellStyle name="输入 2 3" xfId="2923"/>
    <cellStyle name="好_00省级(定稿) 7" xfId="2924"/>
    <cellStyle name="常规 2 8 3" xfId="2925"/>
    <cellStyle name="输入 2 4" xfId="2926"/>
    <cellStyle name="千位分隔[0] 2 2" xfId="2927"/>
    <cellStyle name="好_00省级(定稿) 8" xfId="2928"/>
    <cellStyle name="常规 2 8 4" xfId="2929"/>
    <cellStyle name="输入 2 5" xfId="2930"/>
    <cellStyle name="千位分隔[0] 2 3" xfId="2931"/>
    <cellStyle name="好_00省级(定稿) 9" xfId="2932"/>
    <cellStyle name="常规 2 8 5" xfId="2933"/>
    <cellStyle name="输入 2 6" xfId="2934"/>
    <cellStyle name="千位分隔[0] 2 4" xfId="2935"/>
    <cellStyle name="常规 2 8 6" xfId="2936"/>
    <cellStyle name="千位分隔[0] 2 5" xfId="2937"/>
    <cellStyle name="常规 2 8 7" xfId="2938"/>
    <cellStyle name="千位分隔[0] 2 6" xfId="2939"/>
    <cellStyle name="常规 2 8 8" xfId="2940"/>
    <cellStyle name="千位分隔[0] 2 7" xfId="2941"/>
    <cellStyle name="常规 2 8 9" xfId="2942"/>
    <cellStyle name="输入 3" xfId="2943"/>
    <cellStyle name="常规 2 9" xfId="2944"/>
    <cellStyle name="常规 30 2" xfId="2945"/>
    <cellStyle name="常规 25 2" xfId="2946"/>
    <cellStyle name="常规 30 3" xfId="2947"/>
    <cellStyle name="常规 25 3" xfId="2948"/>
    <cellStyle name="常规 25 4" xfId="2949"/>
    <cellStyle name="好_三季度－表二 8" xfId="2950"/>
    <cellStyle name="常规 32 2" xfId="2951"/>
    <cellStyle name="常规 27 2" xfId="2952"/>
    <cellStyle name="好_三季度－表二 9" xfId="2953"/>
    <cellStyle name="常规 32 3" xfId="2954"/>
    <cellStyle name="常规 27 3" xfId="2955"/>
    <cellStyle name="千位分隔[0] 2 9" xfId="2956"/>
    <cellStyle name="常规 33 3" xfId="2957"/>
    <cellStyle name="常规 28 3" xfId="2958"/>
    <cellStyle name="常规 34 2" xfId="2959"/>
    <cellStyle name="常规 29 2" xfId="2960"/>
    <cellStyle name="常规 34 3" xfId="2961"/>
    <cellStyle name="常规 29 3" xfId="2962"/>
    <cellStyle name="好_Book1 4" xfId="2963"/>
    <cellStyle name="常规 3 10" xfId="2964"/>
    <cellStyle name="好_Book1 5" xfId="2965"/>
    <cellStyle name="常规 3 11" xfId="2966"/>
    <cellStyle name="千位_ 方正PC" xfId="2967"/>
    <cellStyle name="好_Book1 6" xfId="2968"/>
    <cellStyle name="常规_2010年2月投资月报" xfId="2969"/>
    <cellStyle name="常规 3 12" xfId="2970"/>
    <cellStyle name="好_Book1 7" xfId="2971"/>
    <cellStyle name="常规 3 13" xfId="2972"/>
    <cellStyle name="好_Book1 8" xfId="2973"/>
    <cellStyle name="常规 3 14" xfId="2974"/>
    <cellStyle name="好_Book1 9" xfId="2975"/>
    <cellStyle name="常规 3 15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40 2" xfId="2985"/>
    <cellStyle name="常规 35 2" xfId="2986"/>
    <cellStyle name="常规 40 3" xfId="2987"/>
    <cellStyle name="常规 35 3" xfId="2988"/>
    <cellStyle name="好_0502通海县 4" xfId="2989"/>
    <cellStyle name="常规 41 2" xfId="2990"/>
    <cellStyle name="常规 36 2" xfId="2991"/>
    <cellStyle name="好_0502通海县 5" xfId="2992"/>
    <cellStyle name="常规 41 3" xfId="2993"/>
    <cellStyle name="常规 36 3" xfId="2994"/>
    <cellStyle name="好_指标五" xfId="2995"/>
    <cellStyle name="常规 44 2" xfId="2996"/>
    <cellStyle name="常规 39 2" xfId="2997"/>
    <cellStyle name="常规 44 3" xfId="2998"/>
    <cellStyle name="常规 39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50 2" xfId="3010"/>
    <cellStyle name="常规 45 2" xfId="3011"/>
    <cellStyle name="常规 50 3" xfId="3012"/>
    <cellStyle name="常规 45 3" xfId="3013"/>
    <cellStyle name="常规 51 2" xfId="3014"/>
    <cellStyle name="常规 46 2" xfId="3015"/>
    <cellStyle name="常规 51 3" xfId="3016"/>
    <cellStyle name="常规 46 3" xfId="3017"/>
    <cellStyle name="常规 52 2" xfId="3018"/>
    <cellStyle name="常规 47 2" xfId="3019"/>
    <cellStyle name="常规 52 3" xfId="3020"/>
    <cellStyle name="常规 47 3" xfId="3021"/>
    <cellStyle name="常规 53" xfId="3022"/>
    <cellStyle name="常规 48" xfId="3023"/>
    <cellStyle name="常规 53 2" xfId="3024"/>
    <cellStyle name="常规 48 2" xfId="3025"/>
    <cellStyle name="常规_2011年全省各市主要指标排位" xfId="3026"/>
    <cellStyle name="常规 53 3" xfId="3027"/>
    <cellStyle name="常规 48 3" xfId="3028"/>
    <cellStyle name="常规 54" xfId="3029"/>
    <cellStyle name="常规 49" xfId="3030"/>
    <cellStyle name="常规 54 2" xfId="3031"/>
    <cellStyle name="常规 49 2" xfId="3032"/>
    <cellStyle name="好_2006年基础数据" xfId="3033"/>
    <cellStyle name="常规 54 3" xfId="3034"/>
    <cellStyle name="常规 49 3" xfId="3035"/>
    <cellStyle name="好_第五部分(才淼、饶永宏）" xfId="3036"/>
    <cellStyle name="常规 5 10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60" xfId="3050"/>
    <cellStyle name="常规 55" xfId="3051"/>
    <cellStyle name="常规 60 2" xfId="3052"/>
    <cellStyle name="常规 55 2" xfId="3053"/>
    <cellStyle name="常规 60 3" xfId="3054"/>
    <cellStyle name="常规 55 3" xfId="3055"/>
    <cellStyle name="常规 61" xfId="3056"/>
    <cellStyle name="常规 56" xfId="3057"/>
    <cellStyle name="常规 61 2" xfId="3058"/>
    <cellStyle name="常规 56 2" xfId="3059"/>
    <cellStyle name="常规 61 3" xfId="3060"/>
    <cellStyle name="常规 56 3" xfId="3061"/>
    <cellStyle name="好 5 2" xfId="3062"/>
    <cellStyle name="常规 62" xfId="3063"/>
    <cellStyle name="常规 57" xfId="3064"/>
    <cellStyle name="常规 62 2" xfId="3065"/>
    <cellStyle name="常规 57 2" xfId="3066"/>
    <cellStyle name="常规 62 3" xfId="3067"/>
    <cellStyle name="常规 57 3" xfId="3068"/>
    <cellStyle name="常规 63" xfId="3069"/>
    <cellStyle name="常规 58" xfId="3070"/>
    <cellStyle name="常规 64" xfId="3071"/>
    <cellStyle name="常规 59" xfId="3072"/>
    <cellStyle name="常规 64 2" xfId="3073"/>
    <cellStyle name="常规 59 2" xfId="3074"/>
    <cellStyle name="常规 64 3" xfId="3075"/>
    <cellStyle name="常规 59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好_1110洱源县 5" xfId="3083"/>
    <cellStyle name="常规 6 2" xfId="3084"/>
    <cellStyle name="常规 6 2 2" xfId="3085"/>
    <cellStyle name="常规 6 2 3" xfId="3086"/>
    <cellStyle name="常规 6 2 4" xfId="3087"/>
    <cellStyle name="好_财政供养人员" xfId="3088"/>
    <cellStyle name="好_1110洱源县 6" xfId="3089"/>
    <cellStyle name="常规 6 3" xfId="3090"/>
    <cellStyle name="好_1110洱源县 7" xfId="3091"/>
    <cellStyle name="常规 6 4" xfId="3092"/>
    <cellStyle name="好_1110洱源县 9" xfId="3093"/>
    <cellStyle name="常规 6 6" xfId="3094"/>
    <cellStyle name="常规 6 7" xfId="3095"/>
    <cellStyle name="常规 6 8" xfId="3096"/>
    <cellStyle name="常规 73" xfId="3097"/>
    <cellStyle name="常规 68" xfId="3098"/>
    <cellStyle name="常规 74" xfId="3099"/>
    <cellStyle name="常规 69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好_第五部分(才淼、饶永宏） 2" xfId="3117"/>
    <cellStyle name="常规 8" xfId="3118"/>
    <cellStyle name="常规 8 10" xfId="3119"/>
    <cellStyle name="常规 8 11" xfId="3120"/>
    <cellStyle name="常规 8 12" xfId="3121"/>
    <cellStyle name="常规 8 13" xfId="3122"/>
    <cellStyle name="常规 8 14" xfId="3123"/>
    <cellStyle name="链接单元格 7" xfId="3124"/>
    <cellStyle name="好_2006年在职人员情况 6" xfId="3125"/>
    <cellStyle name="常规 8 2" xfId="3126"/>
    <cellStyle name="链接单元格 8" xfId="3127"/>
    <cellStyle name="好_2006年在职人员情况 7" xfId="3128"/>
    <cellStyle name="常规 8 3" xfId="3129"/>
    <cellStyle name="链接单元格 9" xfId="3130"/>
    <cellStyle name="好_2006年在职人员情况 8" xfId="3131"/>
    <cellStyle name="常规 8 4" xfId="3132"/>
    <cellStyle name="好_2006年在职人员情况 9" xfId="3133"/>
    <cellStyle name="常规 8 5" xfId="3134"/>
    <cellStyle name="常规 8 6" xfId="3135"/>
    <cellStyle name="常规 8 7" xfId="3136"/>
    <cellStyle name="常规 8 9" xfId="3137"/>
    <cellStyle name="好_第五部分(才淼、饶永宏） 3" xfId="3138"/>
    <cellStyle name="常规 9" xfId="3139"/>
    <cellStyle name="常规_20204881825500" xfId="3140"/>
    <cellStyle name="适中 4" xfId="3141"/>
    <cellStyle name="常规_202075165844718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_2006年全省财力计算表（中央、决算） 4" xfId="3150"/>
    <cellStyle name="好 6 2" xfId="3151"/>
    <cellStyle name="好 7 2" xfId="3152"/>
    <cellStyle name="好_汇总 9" xfId="3153"/>
    <cellStyle name="好 8 2" xfId="3154"/>
    <cellStyle name="计算 4" xfId="3155"/>
    <cellStyle name="好 9 2" xfId="3156"/>
    <cellStyle name="好_~4190974" xfId="3157"/>
    <cellStyle name="好_~4190974 3" xfId="3158"/>
    <cellStyle name="强调文字颜色 5 6 2" xfId="3159"/>
    <cellStyle name="好_高中教师人数（教育厅1.6日提供）" xfId="3160"/>
    <cellStyle name="好_~5676413" xfId="3161"/>
    <cellStyle name="好_高中教师人数（教育厅1.6日提供） 3" xfId="3162"/>
    <cellStyle name="好_~5676413 3" xfId="3163"/>
    <cellStyle name="好_高中教师人数（教育厅1.6日提供） 4" xfId="3164"/>
    <cellStyle name="好_~5676413 4" xfId="3165"/>
    <cellStyle name="好_高中教师人数（教育厅1.6日提供） 5" xfId="3166"/>
    <cellStyle name="好_~5676413 5" xfId="3167"/>
    <cellStyle name="好_高中教师人数（教育厅1.6日提供） 6" xfId="3168"/>
    <cellStyle name="好_~5676413 6" xfId="3169"/>
    <cellStyle name="好_高中教师人数（教育厅1.6日提供） 8" xfId="3170"/>
    <cellStyle name="好_~5676413 8" xfId="3171"/>
    <cellStyle name="好_高中教师人数（教育厅1.6日提供） 9" xfId="3172"/>
    <cellStyle name="好_~5676413 9" xfId="3173"/>
    <cellStyle name="好_00省级(打印) 7" xfId="3174"/>
    <cellStyle name="好_00省级(打印) 8" xfId="3175"/>
    <cellStyle name="好_00省级(打印) 9" xfId="3176"/>
    <cellStyle name="好_2008云南省分县市中小学教职工统计表（教育厅提供） 8" xfId="3177"/>
    <cellStyle name="好_00省级(定稿)" xfId="3178"/>
    <cellStyle name="好_00省级(定稿) 2" xfId="3179"/>
    <cellStyle name="好_00省级(定稿) 3" xfId="3180"/>
    <cellStyle name="好_00省级(定稿) 4" xfId="3181"/>
    <cellStyle name="好_00省级(定稿) 5" xfId="3182"/>
    <cellStyle name="小数 5" xfId="3183"/>
    <cellStyle name="检查单元格 7" xfId="3184"/>
    <cellStyle name="好_03昭通 2" xfId="3185"/>
    <cellStyle name="小数 7" xfId="3186"/>
    <cellStyle name="检查单元格 9" xfId="3187"/>
    <cellStyle name="好_03昭通 4" xfId="3188"/>
    <cellStyle name="小数 8" xfId="3189"/>
    <cellStyle name="好_03昭通 5" xfId="3190"/>
    <cellStyle name="小数 9" xfId="3191"/>
    <cellStyle name="好_03昭通 6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地方配套按人均增幅控制8.30一般预算平均增幅、人均可用财力平均增幅两次控制、社会治安系数调整、案件数调整xl 2" xfId="3201"/>
    <cellStyle name="好_05玉溪 8" xfId="3202"/>
    <cellStyle name="好_地方配套按人均增幅控制8.30一般预算平均增幅、人均可用财力平均增幅两次控制、社会治安系数调整、案件数调整xl 3" xfId="3203"/>
    <cellStyle name="好_05玉溪 9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财政供养人员 6" xfId="3220"/>
    <cellStyle name="好_2、土地面积、人口、粮食产量基本情况 2" xfId="3221"/>
    <cellStyle name="好_财政供养人员 7" xfId="3222"/>
    <cellStyle name="好_2、土地面积、人口、粮食产量基本情况 3" xfId="3223"/>
    <cellStyle name="好_财政供养人员 8" xfId="3224"/>
    <cellStyle name="好_2、土地面积、人口、粮食产量基本情况 4" xfId="3225"/>
    <cellStyle name="好_检验表（调整后）" xfId="3226"/>
    <cellStyle name="好_财政供养人员 9" xfId="3227"/>
    <cellStyle name="好_2、土地面积、人口、粮食产量基本情况 5" xfId="3228"/>
    <cellStyle name="好_2、土地面积、人口、粮食产量基本情况 6" xfId="3229"/>
    <cellStyle name="好_2、土地面积、人口、粮食产量基本情况 7" xfId="3230"/>
    <cellStyle name="好_教师绩效工资测算表（离退休按各地上报数测算）2009年1月1日" xfId="3231"/>
    <cellStyle name="好_2006年基础数据 2" xfId="3232"/>
    <cellStyle name="好_2006年基础数据 3" xfId="3233"/>
    <cellStyle name="好_2006年基础数据 4" xfId="3234"/>
    <cellStyle name="检查单元格 7 2" xfId="3235"/>
    <cellStyle name="好_2006年基础数据 6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注释 6 2" xfId="3243"/>
    <cellStyle name="好_2006年全省财力计算表（中央、决算） 9" xfId="3244"/>
    <cellStyle name="好_2006年水利统计指标统计表" xfId="3245"/>
    <cellStyle name="好_2006年水利统计指标统计表 2" xfId="3246"/>
    <cellStyle name="好_2006年水利统计指标统计表 3" xfId="3247"/>
    <cellStyle name="后继超链接 2" xfId="3248"/>
    <cellStyle name="好_2006年水利统计指标统计表 4" xfId="3249"/>
    <cellStyle name="后继超链接 3" xfId="3250"/>
    <cellStyle name="好_2006年水利统计指标统计表 5" xfId="3251"/>
    <cellStyle name="后继超链接 4" xfId="3252"/>
    <cellStyle name="好_2006年水利统计指标统计表 6" xfId="3253"/>
    <cellStyle name="后继超链接 5" xfId="3254"/>
    <cellStyle name="好_2006年水利统计指标统计表 7" xfId="3255"/>
    <cellStyle name="后继超链接 6" xfId="3256"/>
    <cellStyle name="好_2006年水利统计指标统计表 8" xfId="3257"/>
    <cellStyle name="强调文字颜色 3 6 2" xfId="3258"/>
    <cellStyle name="后继超链接 7" xfId="3259"/>
    <cellStyle name="好_2006年水利统计指标统计表 9" xfId="3260"/>
    <cellStyle name="好_2006年在职人员情况" xfId="3261"/>
    <cellStyle name="链接单元格 3" xfId="3262"/>
    <cellStyle name="好_2006年在职人员情况 2" xfId="3263"/>
    <cellStyle name="链接单元格 4" xfId="3264"/>
    <cellStyle name="好_2006年在职人员情况 3" xfId="3265"/>
    <cellStyle name="链接单元格 5" xfId="3266"/>
    <cellStyle name="好_2006年在职人员情况 4" xfId="3267"/>
    <cellStyle name="链接单元格 6" xfId="3268"/>
    <cellStyle name="好_2006年在职人员情况 5" xfId="3269"/>
    <cellStyle name="好_2007年检察院案件数" xfId="3270"/>
    <cellStyle name="好_2007年检察院案件数 2" xfId="3271"/>
    <cellStyle name="强调文字颜色 5 3 4" xfId="3272"/>
    <cellStyle name="好_2007年可用财力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不用软件计算9.1不考虑经费管理评价xl" xfId="3280"/>
    <cellStyle name="好_2008云南省分县市中小学教职工统计表（教育厅提供） 7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千位分隔 2 5" xfId="3296"/>
    <cellStyle name="好_2009年一般性转移支付标准工资_不用软件计算9.1不考虑经费管理评价xl 3" xfId="3297"/>
    <cellStyle name="千位分隔 2 6" xfId="3298"/>
    <cellStyle name="好_2009年一般性转移支付标准工资_不用软件计算9.1不考虑经费管理评价xl 4" xfId="3299"/>
    <cellStyle name="千位分隔 2 7" xfId="3300"/>
    <cellStyle name="好_2009年一般性转移支付标准工资_不用软件计算9.1不考虑经费管理评价xl 5" xfId="3301"/>
    <cellStyle name="千位分隔 2 8" xfId="3302"/>
    <cellStyle name="好_2009年一般性转移支付标准工资_不用软件计算9.1不考虑经费管理评价xl 6" xfId="3303"/>
    <cellStyle name="千位分隔 2 9" xfId="3304"/>
    <cellStyle name="好_2009年一般性转移支付标准工资_不用软件计算9.1不考虑经费管理评价xl 7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5334_2006年迪庆县级财政报表附表 9" xfId="3316"/>
    <cellStyle name="好_2009年一般性转移支付标准工资_地方配套按人均增幅控制8.30一般预算平均增幅、人均可用财力平均增幅两次控制、社会治安系数调整、案件数调整xl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强调文字颜色 6 4" xfId="3326"/>
    <cellStyle name="好_2009年一般性转移支付标准工资_奖励补助测算5.22测试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解释性文本 4 2" xfId="3341"/>
    <cellStyle name="好_2009年一般性转移支付标准工资_奖励补助测算5.24冯铸 9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链接单元格 2 3" xfId="3364"/>
    <cellStyle name="好_530623_2006年县级财政报表附表 6" xfId="3365"/>
    <cellStyle name="链接单元格 2 4" xfId="3366"/>
    <cellStyle name="好_530623_2006年县级财政报表附表 7" xfId="3367"/>
    <cellStyle name="链接单元格 2 5" xfId="3368"/>
    <cellStyle name="好_530623_2006年县级财政报表附表 8" xfId="3369"/>
    <cellStyle name="链接单元格 2 6" xfId="3370"/>
    <cellStyle name="好_530623_2006年县级财政报表附表 9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强调文字颜色 6 2" xfId="3390"/>
    <cellStyle name="好_Book2" xfId="3391"/>
    <cellStyle name="强调文字颜色 6 2 2" xfId="3392"/>
    <cellStyle name="好_Book2 2" xfId="3393"/>
    <cellStyle name="强调文字颜色 6 2 3" xfId="3394"/>
    <cellStyle name="好_Book2 3" xfId="3395"/>
    <cellStyle name="强调文字颜色 6 2 4" xfId="3396"/>
    <cellStyle name="好_Book2 4" xfId="3397"/>
    <cellStyle name="强调文字颜色 6 2 5" xfId="3398"/>
    <cellStyle name="好_Book2 5" xfId="3399"/>
    <cellStyle name="强调文字颜色 6 2 6" xfId="3400"/>
    <cellStyle name="强调文字颜色 1 10" xfId="3401"/>
    <cellStyle name="好_Book2 6" xfId="3402"/>
    <cellStyle name="好_Book2 7" xfId="3403"/>
    <cellStyle name="好_Book2 8" xfId="3404"/>
    <cellStyle name="好_Book2 9" xfId="3405"/>
    <cellStyle name="强调文字颜色 4 5 2" xfId="3406"/>
    <cellStyle name="好_M03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云南农村义务教育统计表 9" xfId="3414"/>
    <cellStyle name="好_不用软件计算9.1不考虑经费管理评价xl 2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强调文字颜色 1 3 3" xfId="3425"/>
    <cellStyle name="好_地方配套按人均增幅控制8.30xl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好_地方配套按人均增幅控制8.30一般预算平均增幅、人均可用财力平均增幅两次控制、社会治安系数调整、案件数调整xl 4" xfId="3432"/>
    <cellStyle name="好_地方配套按人均增幅控制8.30一般预算平均增幅、人均可用财力平均增幅两次控制、社会治安系数调整、案件数调整xl 5" xfId="3433"/>
    <cellStyle name="好_地方配套按人均增幅控制8.30一般预算平均增幅、人均可用财力平均增幅两次控制、社会治安系数调整、案件数调整xl 6" xfId="3434"/>
    <cellStyle name="好_地方配套按人均增幅控制8.30一般预算平均增幅、人均可用财力平均增幅两次控制、社会治安系数调整、案件数调整xl 7" xfId="3435"/>
    <cellStyle name="好_第五部分(才淼、饶永宏） 4" xfId="3436"/>
    <cellStyle name="好_第五部分(才淼、饶永宏） 5" xfId="3437"/>
    <cellStyle name="好_第五部分(才淼、饶永宏） 6" xfId="3438"/>
    <cellStyle name="好_第五部分(才淼、饶永宏） 7" xfId="3439"/>
    <cellStyle name="好_第五部分(才淼、饶永宏） 8" xfId="3440"/>
    <cellStyle name="好_汇总" xfId="3441"/>
    <cellStyle name="好_汇总 4" xfId="3442"/>
    <cellStyle name="好_汇总 5" xfId="3443"/>
    <cellStyle name="好_汇总 6" xfId="3444"/>
    <cellStyle name="好_汇总 7" xfId="3445"/>
    <cellStyle name="警告文本 4" xfId="3446"/>
    <cellStyle name="好_汇总-县级财政报表附表 8" xfId="3447"/>
    <cellStyle name="警告文本 5" xfId="3448"/>
    <cellStyle name="好_汇总-县级财政报表附表 9" xfId="3449"/>
    <cellStyle name="警告文本 4 3" xfId="3450"/>
    <cellStyle name="好_基础数据分析" xfId="3451"/>
    <cellStyle name="好_基础数据分析 2" xfId="3452"/>
    <cellStyle name="后继超链接" xfId="3453"/>
    <cellStyle name="好_基础数据分析 3" xfId="3454"/>
    <cellStyle name="好_基础数据分析 4" xfId="3455"/>
    <cellStyle name="好_基础数据分析 5" xfId="3456"/>
    <cellStyle name="好_基础数据分析 6" xfId="3457"/>
    <cellStyle name="好_云南省2008年中小学教职工情况（教育厅提供20090101加工整理）" xfId="3458"/>
    <cellStyle name="好_基础数据分析 7" xfId="3459"/>
    <cellStyle name="好_基础数据分析 8" xfId="3460"/>
    <cellStyle name="好_基础数据分析 9" xfId="3461"/>
    <cellStyle name="好_奖励补助测算5.23新 2" xfId="3462"/>
    <cellStyle name="好_奖励补助测算5.23新 3" xfId="3463"/>
    <cellStyle name="好_奖励补助测算5.23新 4" xfId="3464"/>
    <cellStyle name="好_奖励补助测算5.23新 5" xfId="3465"/>
    <cellStyle name="好_奖励补助测算5.23新 6" xfId="3466"/>
    <cellStyle name="好_奖励补助测算5.24冯铸" xfId="3467"/>
    <cellStyle name="好_奖励补助测算5.24冯铸 9" xfId="3468"/>
    <cellStyle name="好_奖励补助测算7.23 2" xfId="3469"/>
    <cellStyle name="好_奖励补助测算7.23 3" xfId="3470"/>
    <cellStyle name="好_奖励补助测算7.23 4" xfId="3471"/>
    <cellStyle name="好_奖励补助测算7.23 5" xfId="3472"/>
    <cellStyle name="好_奖励补助测算7.23 6" xfId="3473"/>
    <cellStyle name="好_奖励补助测算7.23 7" xfId="3474"/>
    <cellStyle name="好_奖励补助测算7.23 8" xfId="3475"/>
    <cellStyle name="好_奖励补助测算7.25 (version 1) (version 1)" xfId="3476"/>
    <cellStyle name="好_奖励补助测算7.25 (version 1) (version 1) 2" xfId="3477"/>
    <cellStyle name="好_奖励补助测算7.25 (version 1) (version 1) 3" xfId="3478"/>
    <cellStyle name="好_奖励补助测算7.25 (version 1) (version 1) 4" xfId="3479"/>
    <cellStyle name="好_奖励补助测算7.25 (version 1) (version 1) 5" xfId="3480"/>
    <cellStyle name="好_奖励补助测算7.25 (version 1) (version 1) 6" xfId="3481"/>
    <cellStyle name="好_奖励补助测算7.25 (version 1) (version 1) 7" xfId="3482"/>
    <cellStyle name="好_奖励补助测算7.25 (version 1) (version 1) 9" xfId="3483"/>
    <cellStyle name="好_奖励补助测算7.25 2" xfId="3484"/>
    <cellStyle name="好_奖励补助测算7.25 3" xfId="3485"/>
    <cellStyle name="好_奖励补助测算7.25 4" xfId="3486"/>
    <cellStyle name="好_奖励补助测算7.25 5" xfId="3487"/>
    <cellStyle name="好_奖励补助测算7.25 6" xfId="3488"/>
    <cellStyle name="好_奖励补助测算7.25 7" xfId="3489"/>
    <cellStyle name="好_奖励补助测算7.25 8" xfId="3490"/>
    <cellStyle name="好_教育厅提供义务教育及高中教师人数（2009年1月6日） 2" xfId="3491"/>
    <cellStyle name="好_教育厅提供义务教育及高中教师人数（2009年1月6日） 3" xfId="3492"/>
    <cellStyle name="好_教育厅提供义务教育及高中教师人数（2009年1月6日） 4" xfId="3493"/>
    <cellStyle name="好_教育厅提供义务教育及高中教师人数（2009年1月6日） 5" xfId="3494"/>
    <cellStyle name="解释性文本 10" xfId="3495"/>
    <cellStyle name="好_教育厅提供义务教育及高中教师人数（2009年1月6日） 6" xfId="3496"/>
    <cellStyle name="好_教育厅提供义务教育及高中教师人数（2009年1月6日） 8" xfId="3497"/>
    <cellStyle name="好_教育厅提供义务教育及高中教师人数（2009年1月6日） 9" xfId="3498"/>
    <cellStyle name="好_丽江汇总" xfId="3499"/>
    <cellStyle name="警告文本 5 2" xfId="3500"/>
    <cellStyle name="好_卫生部门" xfId="3501"/>
    <cellStyle name="好_文体广播部门" xfId="3502"/>
    <cellStyle name="好_下半年禁吸戒毒经费1000万元 2" xfId="3503"/>
    <cellStyle name="好_下半年禁吸戒毒经费1000万元 3" xfId="3504"/>
    <cellStyle name="好_下半年禁吸戒毒经费1000万元 4" xfId="3505"/>
    <cellStyle name="好_下半年禁吸戒毒经费1000万元 5" xfId="3506"/>
    <cellStyle name="好_下半年禁吸戒毒经费1000万元 6" xfId="3507"/>
    <cellStyle name="好_下半年禁吸戒毒经费1000万元 7" xfId="3508"/>
    <cellStyle name="好_下半年禁吸戒毒经费1000万元 8" xfId="3509"/>
    <cellStyle name="好_下半年禁吸戒毒经费1000万元 9" xfId="3510"/>
    <cellStyle name="好_县级公安机关公用经费标准奖励测算方案（定稿） 6" xfId="3511"/>
    <cellStyle name="好_县级公安机关公用经费标准奖励测算方案（定稿） 7" xfId="3512"/>
    <cellStyle name="好_县级公安机关公用经费标准奖励测算方案（定稿） 8" xfId="3513"/>
    <cellStyle name="好_县级公安机关公用经费标准奖励测算方案（定稿） 9" xfId="3514"/>
    <cellStyle name="千位分隔 3 9" xfId="3515"/>
    <cellStyle name="好_县级基础数据" xfId="3516"/>
    <cellStyle name="计算 5" xfId="3517"/>
    <cellStyle name="好_业务工作量指标" xfId="3518"/>
    <cellStyle name="计算 5 2" xfId="3519"/>
    <cellStyle name="好_业务工作量指标 2" xfId="3520"/>
    <cellStyle name="好_业务工作量指标 3" xfId="3521"/>
    <cellStyle name="好_业务工作量指标 4" xfId="3522"/>
    <cellStyle name="好_业务工作量指标 5" xfId="3523"/>
    <cellStyle name="好_业务工作量指标 6" xfId="3524"/>
    <cellStyle name="好_业务工作量指标 7" xfId="3525"/>
    <cellStyle name="好_业务工作量指标 8" xfId="3526"/>
    <cellStyle name="好_业务工作量指标 9" xfId="3527"/>
    <cellStyle name="好_义务教育阶段教职工人数（教育厅提供最终）" xfId="3528"/>
    <cellStyle name="好_义务教育阶段教职工人数（教育厅提供最终） 3" xfId="3529"/>
    <cellStyle name="好_义务教育阶段教职工人数（教育厅提供最终） 4" xfId="3530"/>
    <cellStyle name="好_义务教育阶段教职工人数（教育厅提供最终） 5" xfId="3531"/>
    <cellStyle name="好_义务教育阶段教职工人数（教育厅提供最终） 6" xfId="3532"/>
    <cellStyle name="好_义务教育阶段教职工人数（教育厅提供最终） 7" xfId="3533"/>
    <cellStyle name="好_义务教育阶段教职工人数（教育厅提供最终） 8" xfId="3534"/>
    <cellStyle name="好_义务教育阶段教职工人数（教育厅提供最终） 9" xfId="3535"/>
    <cellStyle name="好_云南农村义务教育统计表" xfId="3536"/>
    <cellStyle name="好_云南农村义务教育统计表 2" xfId="3537"/>
    <cellStyle name="好_云南农村义务教育统计表 3" xfId="3538"/>
    <cellStyle name="好_云南农村义务教育统计表 4" xfId="3539"/>
    <cellStyle name="好_云南农村义务教育统计表 5" xfId="3540"/>
    <cellStyle name="好_云南农村义务教育统计表 6" xfId="3541"/>
    <cellStyle name="好_云南农村义务教育统计表 7" xfId="3542"/>
    <cellStyle name="好_云南农村义务教育统计表 8" xfId="3543"/>
    <cellStyle name="好_云南省2008年中小学教职工情况（教育厅提供20090101加工整理） 2" xfId="3544"/>
    <cellStyle name="好_云南省2008年中小学教职工情况（教育厅提供20090101加工整理） 3" xfId="3545"/>
    <cellStyle name="好_云南省2008年中小学教职工情况（教育厅提供20090101加工整理） 4" xfId="3546"/>
    <cellStyle name="好_云南省2008年中小学教职工情况（教育厅提供20090101加工整理） 5" xfId="3547"/>
    <cellStyle name="好_云南省2008年转移支付测算——州市本级考核部分及政策性测算" xfId="3548"/>
    <cellStyle name="好_云南省2008年转移支付测算——州市本级考核部分及政策性测算 2" xfId="3549"/>
    <cellStyle name="好_云南省2008年转移支付测算——州市本级考核部分及政策性测算 3" xfId="3550"/>
    <cellStyle name="好_云南省2008年转移支付测算——州市本级考核部分及政策性测算 4" xfId="3551"/>
    <cellStyle name="好_云南省2008年转移支付测算——州市本级考核部分及政策性测算 5" xfId="3552"/>
    <cellStyle name="好_云南省2008年转移支付测算——州市本级考核部分及政策性测算 6" xfId="3553"/>
    <cellStyle name="好_指标四" xfId="3554"/>
    <cellStyle name="好_指标四 2" xfId="3555"/>
    <cellStyle name="后继超链接 8" xfId="3556"/>
    <cellStyle name="后继超链接 9" xfId="3557"/>
    <cellStyle name="千位分隔 2 2 9" xfId="3558"/>
    <cellStyle name="汇总 10" xfId="3559"/>
    <cellStyle name="汇总 2 5" xfId="3560"/>
    <cellStyle name="汇总 2 6" xfId="3561"/>
    <cellStyle name="汇总 3 5" xfId="3562"/>
    <cellStyle name="汇总 3 6" xfId="3563"/>
    <cellStyle name="汇总 3 7" xfId="3564"/>
    <cellStyle name="适中 2" xfId="3565"/>
    <cellStyle name="汇总 3 8" xfId="3566"/>
    <cellStyle name="适中 3" xfId="3567"/>
    <cellStyle name="汇总 3 9" xfId="3568"/>
    <cellStyle name="汇总 4 2" xfId="3569"/>
    <cellStyle name="汇总 4 3" xfId="3570"/>
    <cellStyle name="汇总 4 4" xfId="3571"/>
    <cellStyle name="汇总 5 2" xfId="3572"/>
    <cellStyle name="汇总 7 2" xfId="3573"/>
    <cellStyle name="计算 2" xfId="3574"/>
    <cellStyle name="计算 2 2" xfId="3575"/>
    <cellStyle name="计算 3" xfId="3576"/>
    <cellStyle name="计算 3 2" xfId="3577"/>
    <cellStyle name="计算 3 3" xfId="3578"/>
    <cellStyle name="计算 3 4" xfId="3579"/>
    <cellStyle name="计算 3 5" xfId="3580"/>
    <cellStyle name="计算 3 6" xfId="3581"/>
    <cellStyle name="计算 3 7" xfId="3582"/>
    <cellStyle name="计算 3 8" xfId="3583"/>
    <cellStyle name="计算 3 9" xfId="3584"/>
    <cellStyle name="计算 4 2" xfId="3585"/>
    <cellStyle name="计算 4 4" xfId="3586"/>
    <cellStyle name="计算 6" xfId="3587"/>
    <cellStyle name="计算 8" xfId="3588"/>
    <cellStyle name="计算 8 2" xfId="3589"/>
    <cellStyle name="检查单元格 2" xfId="3590"/>
    <cellStyle name="检查单元格 2 2" xfId="3591"/>
    <cellStyle name="检查单元格 2 3" xfId="3592"/>
    <cellStyle name="检查单元格 2 4" xfId="3593"/>
    <cellStyle name="检查单元格 2 6" xfId="3594"/>
    <cellStyle name="检查单元格 3" xfId="3595"/>
    <cellStyle name="检查单元格 3 2" xfId="3596"/>
    <cellStyle name="检查单元格 3 3" xfId="3597"/>
    <cellStyle name="检查单元格 3 4" xfId="3598"/>
    <cellStyle name="检查单元格 3 5" xfId="3599"/>
    <cellStyle name="检查单元格 3 6" xfId="3600"/>
    <cellStyle name="检查单元格 3 7" xfId="3601"/>
    <cellStyle name="检查单元格 3 8" xfId="3602"/>
    <cellStyle name="检查单元格 3 9" xfId="3603"/>
    <cellStyle name="小数 2" xfId="3604"/>
    <cellStyle name="检查单元格 4" xfId="3605"/>
    <cellStyle name="检查单元格 4 2" xfId="3606"/>
    <cellStyle name="检查单元格 4 3" xfId="3607"/>
    <cellStyle name="检查单元格 4 4" xfId="3608"/>
    <cellStyle name="检查单元格 5 2" xfId="3609"/>
    <cellStyle name="小数 4" xfId="3610"/>
    <cellStyle name="检查单元格 6" xfId="3611"/>
    <cellStyle name="检查单元格 9 2" xfId="3612"/>
    <cellStyle name="解释性文本 2 6" xfId="3613"/>
    <cellStyle name="解释性文本 3 2" xfId="3614"/>
    <cellStyle name="解释性文本 3 3" xfId="3615"/>
    <cellStyle name="解释性文本 3 4" xfId="3616"/>
    <cellStyle name="解释性文本 3 5" xfId="3617"/>
    <cellStyle name="解释性文本 3 6" xfId="3618"/>
    <cellStyle name="解释性文本 3 7" xfId="3619"/>
    <cellStyle name="解释性文本 3 8" xfId="3620"/>
    <cellStyle name="解释性文本 3 9" xfId="3621"/>
    <cellStyle name="解释性文本 4 3" xfId="3622"/>
    <cellStyle name="解释性文本 4 4" xfId="3623"/>
    <cellStyle name="警告文本 10" xfId="3624"/>
    <cellStyle name="警告文本 4 2" xfId="3625"/>
    <cellStyle name="警告文本 4 4" xfId="3626"/>
    <cellStyle name="警告文本 6" xfId="3627"/>
    <cellStyle name="警告文本 6 2" xfId="3628"/>
    <cellStyle name="警告文本 7" xfId="3629"/>
    <cellStyle name="警告文本 7 2" xfId="3630"/>
    <cellStyle name="警告文本 8" xfId="3631"/>
    <cellStyle name="警告文本 8 2" xfId="3632"/>
    <cellStyle name="链接单元格 10" xfId="3633"/>
    <cellStyle name="链接单元格 2" xfId="3634"/>
    <cellStyle name="链接单元格 3 3" xfId="3635"/>
    <cellStyle name="链接单元格 3 4" xfId="3636"/>
    <cellStyle name="链接单元格 3 5" xfId="3637"/>
    <cellStyle name="链接单元格 3 6" xfId="3638"/>
    <cellStyle name="链接单元格 3 7" xfId="3639"/>
    <cellStyle name="链接单元格 3 8" xfId="3640"/>
    <cellStyle name="链接单元格 4 2" xfId="3641"/>
    <cellStyle name="链接单元格 4 3" xfId="3642"/>
    <cellStyle name="链接单元格 4 4" xfId="3643"/>
    <cellStyle name="链接单元格 5 2" xfId="3644"/>
    <cellStyle name="链接单元格 6 2" xfId="3645"/>
    <cellStyle name="链接单元格 8 2" xfId="3646"/>
    <cellStyle name="链接单元格 9 2" xfId="3647"/>
    <cellStyle name="霓付_ +Foil &amp; -FOIL &amp; PAPER" xfId="3648"/>
    <cellStyle name="烹拳 [0]_ +Foil &amp; -FOIL &amp; PAPER" xfId="3649"/>
    <cellStyle name="烹拳_ +Foil &amp; -FOIL &amp; PAPER" xfId="3650"/>
    <cellStyle name="千分位[0]_ 白土" xfId="3651"/>
    <cellStyle name="千分位_ 白土" xfId="3652"/>
    <cellStyle name="千位分隔 2" xfId="3653"/>
    <cellStyle name="千位分隔 2 2" xfId="3654"/>
    <cellStyle name="千位分隔 2 2 2" xfId="3655"/>
    <cellStyle name="千位分隔 2 2 3" xfId="3656"/>
    <cellStyle name="千位分隔 2 2 4" xfId="3657"/>
    <cellStyle name="千位分隔 2 2 5" xfId="3658"/>
    <cellStyle name="千位分隔 2 2 6" xfId="3659"/>
    <cellStyle name="千位分隔 2 2 7" xfId="3660"/>
    <cellStyle name="强调文字颜色 4 10" xfId="3661"/>
    <cellStyle name="千位分隔 2 2 8" xfId="3662"/>
    <cellStyle name="千位分隔 2 3" xfId="3663"/>
    <cellStyle name="千位分隔 3 7" xfId="3664"/>
    <cellStyle name="千位分隔 3 8" xfId="3665"/>
    <cellStyle name="强调文字颜色 1 2 5" xfId="3666"/>
    <cellStyle name="强调文字颜色 1 2 6" xfId="3667"/>
    <cellStyle name="强调文字颜色 1 3 2" xfId="3668"/>
    <cellStyle name="强调文字颜色 1 3 4" xfId="3669"/>
    <cellStyle name="强调文字颜色 1 3 5" xfId="3670"/>
    <cellStyle name="强调文字颜色 1 3 6" xfId="3671"/>
    <cellStyle name="强调文字颜色 1 3 7" xfId="3672"/>
    <cellStyle name="强调文字颜色 1 3 8" xfId="3673"/>
    <cellStyle name="强调文字颜色 1 3 9" xfId="3674"/>
    <cellStyle name="强调文字颜色 1 4 2" xfId="3675"/>
    <cellStyle name="强调文字颜色 1 4 3" xfId="3676"/>
    <cellStyle name="强调文字颜色 1 4 4" xfId="3677"/>
    <cellStyle name="输出 4" xfId="3678"/>
    <cellStyle name="强调文字颜色 1 5 2" xfId="3679"/>
    <cellStyle name="强调文字颜色 1 6 2" xfId="3680"/>
    <cellStyle name="强调文字颜色 1 7" xfId="3681"/>
    <cellStyle name="强调文字颜色 1 8" xfId="3682"/>
    <cellStyle name="强调文字颜色 1 9" xfId="3683"/>
    <cellStyle name="强调文字颜色 2 2" xfId="3684"/>
    <cellStyle name="强调文字颜色 2 3" xfId="3685"/>
    <cellStyle name="强调文字颜色 2 3 9" xfId="3686"/>
    <cellStyle name="强调文字颜色 2 4" xfId="3687"/>
    <cellStyle name="强调文字颜色 2 4 3" xfId="3688"/>
    <cellStyle name="强调文字颜色 2 4 4" xfId="3689"/>
    <cellStyle name="强调文字颜色 2 5" xfId="3690"/>
    <cellStyle name="强调文字颜色 2 5 2" xfId="3691"/>
    <cellStyle name="强调文字颜色 2 6" xfId="3692"/>
    <cellStyle name="强调文字颜色 2 7" xfId="3693"/>
    <cellStyle name="强调文字颜色 2 8" xfId="3694"/>
    <cellStyle name="强调文字颜色 2 9" xfId="3695"/>
    <cellStyle name="强调文字颜色 3 10" xfId="3696"/>
    <cellStyle name="强调文字颜色 3 2" xfId="3697"/>
    <cellStyle name="强调文字颜色 3 2 6" xfId="3698"/>
    <cellStyle name="强调文字颜色 3 3 2" xfId="3699"/>
    <cellStyle name="强调文字颜色 3 3 3" xfId="3700"/>
    <cellStyle name="强调文字颜色 3 3 4" xfId="3701"/>
    <cellStyle name="强调文字颜色 3 3 5" xfId="3702"/>
    <cellStyle name="强调文字颜色 3 3 6" xfId="3703"/>
    <cellStyle name="强调文字颜色 3 3 7" xfId="3704"/>
    <cellStyle name="小数" xfId="3705"/>
    <cellStyle name="强调文字颜色 3 3 8" xfId="3706"/>
    <cellStyle name="强调文字颜色 3 3 9" xfId="3707"/>
    <cellStyle name="强调文字颜色 3 4 4" xfId="3708"/>
    <cellStyle name="强调文字颜色 4 4" xfId="3709"/>
    <cellStyle name="强调文字颜色 4 4 2" xfId="3710"/>
    <cellStyle name="强调文字颜色 4 4 3" xfId="3711"/>
    <cellStyle name="强调文字颜色 4 4 4" xfId="3712"/>
    <cellStyle name="强调文字颜色 4 5" xfId="3713"/>
    <cellStyle name="强调文字颜色 4 6" xfId="3714"/>
    <cellStyle name="强调文字颜色 4 7" xfId="3715"/>
    <cellStyle name="输入 10" xfId="3716"/>
    <cellStyle name="强调文字颜色 4 8" xfId="3717"/>
    <cellStyle name="强调文字颜色 4 9" xfId="3718"/>
    <cellStyle name="强调文字颜色 5 10" xfId="3719"/>
    <cellStyle name="强调文字颜色 5 2" xfId="3720"/>
    <cellStyle name="输出 6 2" xfId="3721"/>
    <cellStyle name="强调文字颜色 5 2 5" xfId="3722"/>
    <cellStyle name="强调文字颜色 5 2 6" xfId="3723"/>
    <cellStyle name="强调文字颜色 5 3" xfId="3724"/>
    <cellStyle name="强调文字颜色 5 3 2" xfId="3725"/>
    <cellStyle name="强调文字颜色 5 3 3" xfId="3726"/>
    <cellStyle name="输出 7 2" xfId="3727"/>
    <cellStyle name="强调文字颜色 5 3 5" xfId="3728"/>
    <cellStyle name="强调文字颜色 5 3 6" xfId="3729"/>
    <cellStyle name="强调文字颜色 5 4" xfId="3730"/>
    <cellStyle name="强调文字颜色 5 4 2" xfId="3731"/>
    <cellStyle name="强调文字颜色 5 4 3" xfId="3732"/>
    <cellStyle name="强调文字颜色 5 4 4" xfId="3733"/>
    <cellStyle name="强调文字颜色 5 5" xfId="3734"/>
    <cellStyle name="强调文字颜色 5 6" xfId="3735"/>
    <cellStyle name="强调文字颜色 5 7" xfId="3736"/>
    <cellStyle name="强调文字颜色 5 8" xfId="3737"/>
    <cellStyle name="强调文字颜色 5 9" xfId="3738"/>
    <cellStyle name="强调文字颜色 6 10" xfId="3739"/>
    <cellStyle name="强调文字颜色 6 3" xfId="3740"/>
    <cellStyle name="强调文字颜色 6 3 2" xfId="3741"/>
    <cellStyle name="强调文字颜色 6 3 3" xfId="3742"/>
    <cellStyle name="强调文字颜色 6 3 4" xfId="3743"/>
    <cellStyle name="强调文字颜色 6 3 5" xfId="3744"/>
    <cellStyle name="强调文字颜色 6 3 6" xfId="3745"/>
    <cellStyle name="强调文字颜色 6 3 7" xfId="3746"/>
    <cellStyle name="强调文字颜色 6 5" xfId="3747"/>
    <cellStyle name="强调文字颜色 6 6" xfId="3748"/>
    <cellStyle name="强调文字颜色 6 7" xfId="3749"/>
    <cellStyle name="强调文字颜色 6 9" xfId="3750"/>
    <cellStyle name="商品名称" xfId="3751"/>
    <cellStyle name="适中 10" xfId="3752"/>
    <cellStyle name="适中 3 6" xfId="3753"/>
    <cellStyle name="适中 3 7" xfId="3754"/>
    <cellStyle name="适中 3 8" xfId="3755"/>
    <cellStyle name="适中 3 9" xfId="3756"/>
    <cellStyle name="适中 4 3" xfId="3757"/>
    <cellStyle name="适中 5" xfId="3758"/>
    <cellStyle name="适中 5 2" xfId="3759"/>
    <cellStyle name="适中 6 2" xfId="3760"/>
    <cellStyle name="适中 7 2" xfId="3761"/>
    <cellStyle name="适中 9 2" xfId="3762"/>
    <cellStyle name="输出 2" xfId="3763"/>
    <cellStyle name="输出 2 5" xfId="3764"/>
    <cellStyle name="输出 2 6" xfId="3765"/>
    <cellStyle name="输出 3" xfId="3766"/>
    <cellStyle name="输出 3 5" xfId="3767"/>
    <cellStyle name="输出 3 6" xfId="3768"/>
    <cellStyle name="输出 3 7" xfId="3769"/>
    <cellStyle name="输出 3 8" xfId="3770"/>
    <cellStyle name="输出 3 9" xfId="3771"/>
    <cellStyle name="输出 5" xfId="3772"/>
    <cellStyle name="输出 5 2" xfId="3773"/>
    <cellStyle name="输出 6" xfId="3774"/>
    <cellStyle name="输出 7" xfId="3775"/>
    <cellStyle name="输入 3 2" xfId="3776"/>
    <cellStyle name="输入 3 3" xfId="3777"/>
    <cellStyle name="输入 3 5" xfId="3778"/>
    <cellStyle name="输入 3 6" xfId="3779"/>
    <cellStyle name="输入 3 7" xfId="3780"/>
    <cellStyle name="输入 3 8" xfId="3781"/>
    <cellStyle name="输入 3 9" xfId="3782"/>
    <cellStyle name="输入 4" xfId="3783"/>
    <cellStyle name="输入 4 2" xfId="3784"/>
    <cellStyle name="输入 4 3" xfId="3785"/>
    <cellStyle name="输入 4 4" xfId="3786"/>
    <cellStyle name="输入 5" xfId="3787"/>
    <cellStyle name="输入 6" xfId="3788"/>
    <cellStyle name="输入 7" xfId="3789"/>
    <cellStyle name="输入 9" xfId="3790"/>
    <cellStyle name="输入 9 2" xfId="3791"/>
    <cellStyle name="数量" xfId="3792"/>
    <cellStyle name="数字" xfId="3793"/>
    <cellStyle name="数字 2" xfId="3794"/>
    <cellStyle name="数字 3" xfId="3795"/>
    <cellStyle name="数字 4" xfId="3796"/>
    <cellStyle name="数字 5" xfId="3797"/>
    <cellStyle name="数字 6" xfId="3798"/>
    <cellStyle name="数字 7" xfId="3799"/>
    <cellStyle name="数字 8" xfId="3800"/>
    <cellStyle name="数字 9" xfId="3801"/>
    <cellStyle name="未定义" xfId="3802"/>
    <cellStyle name="寘嬫愗傝 [0.00]_Region Orders (2)" xfId="3803"/>
    <cellStyle name="寘嬫愗傝_Region Orders (2)" xfId="3804"/>
    <cellStyle name="注释 2 2 3" xfId="3805"/>
    <cellStyle name="注释 2 2 4" xfId="3806"/>
    <cellStyle name="注释 2 2 5" xfId="3807"/>
    <cellStyle name="注释 2 6" xfId="3808"/>
    <cellStyle name="注释 2 7" xfId="3809"/>
    <cellStyle name="注释 2 8" xfId="3810"/>
    <cellStyle name="注释 2 9" xfId="3811"/>
    <cellStyle name="注释 7 2" xfId="3812"/>
    <cellStyle name="注释 8 2" xfId="3813"/>
    <cellStyle name="콤마_BOILER-CO1" xfId="3814"/>
    <cellStyle name="통화 [0]_BOILER-CO1" xfId="381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3&#26376;&#20221;&#36152;&#26131;&#20840;&#24066;&#25351;&#26631;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3&#26376;&#26376;&#25253;&#8212;&#8212;&#28251;&#2774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5&#26376;&#36152;&#26131;&#21453;&#39304;&#25968;&#25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103;&#26412;2021.5&#65288;&#32479;&#35745;&#2361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7329;&#34701;&#32479;&#35745;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Desktop\&#24265;&#27743;&#32479;&#35745;&#20449;&#24687;\5&#26376;\2021-5&#32473;&#21556;&#23616;&#30340;&#24037;&#19994;&#25968;\2021-5&#35268;&#19978;&#24037;&#19994;&#20998;&#38215;&#24635;&#20135;&#20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Desktop\&#24265;&#27743;&#32479;&#35745;&#20449;&#24687;\5&#26376;\2021-5&#32473;&#21556;&#23616;&#30340;&#24037;&#19994;&#25968;\2021-5&#35268;&#19978;&#24037;&#19994;&#20998;&#34892;&#19994;&#24635;&#20135;&#2054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 refreshError="1">
        <row r="2">
          <cell r="E2" t="str">
            <v>批发零售住宿餐饮业指标情况</v>
          </cell>
        </row>
        <row r="3">
          <cell r="E3" t="str">
            <v>指  标</v>
          </cell>
          <cell r="F3" t="str">
            <v>单位</v>
          </cell>
          <cell r="G3" t="str">
            <v>3月</v>
          </cell>
          <cell r="H3" t="str">
            <v>1-3月</v>
          </cell>
          <cell r="I3" t="str">
            <v>增速（%）</v>
          </cell>
        </row>
        <row r="4">
          <cell r="E4" t="str">
            <v>一、社会消费品零售总额</v>
          </cell>
          <cell r="F4" t="str">
            <v>万元</v>
          </cell>
        </row>
        <row r="4">
          <cell r="H4">
            <v>718610</v>
          </cell>
          <cell r="I4">
            <v>23.1</v>
          </cell>
        </row>
        <row r="5">
          <cell r="E5" t="str">
            <v>（一）限额以上</v>
          </cell>
          <cell r="F5" t="str">
            <v>万元</v>
          </cell>
        </row>
        <row r="5">
          <cell r="H5">
            <v>22446</v>
          </cell>
          <cell r="I5">
            <v>9.5</v>
          </cell>
        </row>
        <row r="6">
          <cell r="E6" t="str">
            <v>       1.批发业</v>
          </cell>
          <cell r="F6" t="str">
            <v>万元</v>
          </cell>
        </row>
        <row r="6">
          <cell r="H6">
            <v>193</v>
          </cell>
          <cell r="I6">
            <v>-44.6</v>
          </cell>
        </row>
        <row r="7">
          <cell r="E7" t="str">
            <v>       2.零售业</v>
          </cell>
          <cell r="F7" t="str">
            <v>万元</v>
          </cell>
        </row>
        <row r="7">
          <cell r="H7">
            <v>18869</v>
          </cell>
          <cell r="I7">
            <v>5.3</v>
          </cell>
        </row>
        <row r="8">
          <cell r="E8" t="str">
            <v>       3.住宿业</v>
          </cell>
          <cell r="F8" t="str">
            <v>万元</v>
          </cell>
        </row>
        <row r="8">
          <cell r="H8">
            <v>323</v>
          </cell>
          <cell r="I8">
            <v>6629.2</v>
          </cell>
        </row>
        <row r="9">
          <cell r="E9" t="str">
            <v>       4.餐饮业</v>
          </cell>
          <cell r="F9" t="str">
            <v>万元</v>
          </cell>
        </row>
        <row r="9">
          <cell r="H9">
            <v>3061</v>
          </cell>
          <cell r="I9">
            <v>37.9</v>
          </cell>
        </row>
        <row r="10">
          <cell r="E10" t="str">
            <v>（二）限额以下</v>
          </cell>
          <cell r="F10" t="str">
            <v>万元</v>
          </cell>
        </row>
        <row r="10">
          <cell r="H10">
            <v>696164</v>
          </cell>
          <cell r="I10">
            <v>23.6</v>
          </cell>
        </row>
        <row r="11">
          <cell r="E11" t="str">
            <v>二、商品销售额</v>
          </cell>
          <cell r="F11" t="str">
            <v>万元</v>
          </cell>
        </row>
        <row r="11">
          <cell r="H11">
            <v>834779</v>
          </cell>
          <cell r="I11">
            <v>22</v>
          </cell>
        </row>
        <row r="12">
          <cell r="E12" t="str">
            <v>       1.批发业</v>
          </cell>
          <cell r="F12" t="str">
            <v>万元</v>
          </cell>
        </row>
        <row r="12">
          <cell r="H12">
            <v>184749</v>
          </cell>
          <cell r="I12">
            <v>37.4</v>
          </cell>
        </row>
        <row r="13">
          <cell r="E13" t="str">
            <v>       2.零售业</v>
          </cell>
          <cell r="F13" t="str">
            <v>万元</v>
          </cell>
        </row>
        <row r="13">
          <cell r="H13">
            <v>650030</v>
          </cell>
          <cell r="I13">
            <v>18.3</v>
          </cell>
        </row>
        <row r="14">
          <cell r="E14" t="str">
            <v>三、住宿餐饮业营业额</v>
          </cell>
          <cell r="F14" t="str">
            <v>万元</v>
          </cell>
        </row>
        <row r="14">
          <cell r="H14">
            <v>101261</v>
          </cell>
          <cell r="I14">
            <v>48.9</v>
          </cell>
        </row>
        <row r="15">
          <cell r="E15" t="str">
            <v>      1.住宿业</v>
          </cell>
          <cell r="F15" t="str">
            <v>万元</v>
          </cell>
        </row>
        <row r="15">
          <cell r="H15">
            <v>3572</v>
          </cell>
          <cell r="I15">
            <v>60.3</v>
          </cell>
        </row>
        <row r="16">
          <cell r="E16" t="str">
            <v>      2.餐饮业</v>
          </cell>
          <cell r="F16" t="str">
            <v>万元</v>
          </cell>
        </row>
        <row r="16">
          <cell r="H16">
            <v>97689</v>
          </cell>
          <cell r="I16">
            <v>48.5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-------"/>
      <sheetName val="主要指标（一）"/>
      <sheetName val="主要指标（二）"/>
      <sheetName val="农业"/>
      <sheetName val="工业增加值"/>
      <sheetName val="分行业工业增加值"/>
      <sheetName val="规上工业主要经济指标"/>
      <sheetName val="规上工业经济效益指标"/>
      <sheetName val="主要工业产品产量"/>
      <sheetName val="工业综合能源消费"/>
      <sheetName val="交通运输及邮政"/>
      <sheetName val="固定资产投资"/>
      <sheetName val="社会消费品零售总额"/>
      <sheetName val="财政收支"/>
      <sheetName val="金融"/>
      <sheetName val="进出口总额"/>
      <sheetName val="居民收入和消费价格"/>
      <sheetName val="分县地区生产总值及第一产业增加值"/>
      <sheetName val="分县第二产业增加值及第三产业增加值"/>
      <sheetName val="分县农业总产值及规上工业增加值"/>
      <sheetName val="分县规上工业利润总额和营业收入"/>
      <sheetName val="分县社零和投资"/>
      <sheetName val="分县工业投资和房地产投资"/>
      <sheetName val="分县商品房销售面积和税收收入"/>
      <sheetName val="分县财政收支"/>
      <sheetName val="分县进出口和利用外资"/>
      <sheetName val="粤东西北地区生产总值及规上工业增加值 "/>
      <sheetName val="粤东西北固定资产投资及工业投资"/>
      <sheetName val="粤东西北社零及财政收入"/>
      <sheetName val="分市地区生产总值"/>
      <sheetName val="分市规上工业增加值"/>
      <sheetName val="分市固定资产投资"/>
      <sheetName val="分市工业投资 "/>
      <sheetName val="分市社会消费品零售总额"/>
      <sheetName val="分市地方一般公共预算收入"/>
      <sheetName val="分市存款余额"/>
      <sheetName val="分市贷款余额"/>
      <sheetName val="分市5（旧）"/>
      <sheetName val="工业序列（原）"/>
      <sheetName val="投资序列(原)"/>
      <sheetName val="消费序列（原）"/>
      <sheetName val="出口序列（原）"/>
      <sheetName val="地方预算收入序列（原）"/>
      <sheetName val="工业用电量序列 （原）"/>
      <sheetName val="价格序列（原）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各县（市、区）地区生产总值和第一产业增加值</v>
          </cell>
        </row>
        <row r="2">
          <cell r="A2" t="str">
            <v>指   标</v>
          </cell>
          <cell r="B2" t="str">
            <v>2020年</v>
          </cell>
        </row>
        <row r="2">
          <cell r="D2" t="str">
            <v>2021年1-2月</v>
          </cell>
        </row>
        <row r="2">
          <cell r="F2" t="str">
            <v>2021年1-3月</v>
          </cell>
        </row>
        <row r="3">
          <cell r="B3" t="str">
            <v>绝对值</v>
          </cell>
          <cell r="C3" t="str">
            <v>增速(%)</v>
          </cell>
          <cell r="D3" t="str">
            <v>绝对值</v>
          </cell>
          <cell r="E3" t="str">
            <v>增速(%)</v>
          </cell>
          <cell r="F3" t="str">
            <v>绝对值</v>
          </cell>
          <cell r="G3" t="str">
            <v>增速(%)</v>
          </cell>
        </row>
        <row r="4">
          <cell r="A4" t="str">
            <v>地区生产总值（亿元）</v>
          </cell>
        </row>
        <row r="5">
          <cell r="A5" t="str">
            <v>   全  市</v>
          </cell>
          <cell r="B5">
            <v>3100.22</v>
          </cell>
          <cell r="C5">
            <v>1.9</v>
          </cell>
          <cell r="D5" t="str">
            <v>-</v>
          </cell>
          <cell r="E5" t="str">
            <v>-</v>
          </cell>
          <cell r="F5">
            <v>767.697408816736</v>
          </cell>
          <cell r="G5">
            <v>16.9610408321697</v>
          </cell>
        </row>
        <row r="6">
          <cell r="A6" t="str">
            <v>     赤坎区</v>
          </cell>
          <cell r="B6">
            <v>325.24</v>
          </cell>
          <cell r="C6">
            <v>3</v>
          </cell>
          <cell r="D6" t="str">
            <v>-</v>
          </cell>
          <cell r="E6" t="str">
            <v>-</v>
          </cell>
          <cell r="F6">
            <v>76.4168846055381</v>
          </cell>
          <cell r="G6">
            <v>12.5941509394952</v>
          </cell>
        </row>
        <row r="7">
          <cell r="A7" t="str">
            <v>     霞山区</v>
          </cell>
          <cell r="B7">
            <v>401.54</v>
          </cell>
          <cell r="C7">
            <v>3</v>
          </cell>
          <cell r="D7" t="str">
            <v>-</v>
          </cell>
          <cell r="E7" t="str">
            <v>-</v>
          </cell>
          <cell r="F7">
            <v>104.182560796563</v>
          </cell>
          <cell r="G7">
            <v>12.6560250183815</v>
          </cell>
        </row>
        <row r="8">
          <cell r="A8" t="str">
            <v>     坡头区</v>
          </cell>
          <cell r="B8">
            <v>333.96</v>
          </cell>
          <cell r="C8">
            <v>7.5</v>
          </cell>
          <cell r="D8" t="str">
            <v>-</v>
          </cell>
          <cell r="E8" t="str">
            <v>-</v>
          </cell>
          <cell r="F8">
            <v>77.0039952775063</v>
          </cell>
          <cell r="G8">
            <v>-3.91743276215863</v>
          </cell>
        </row>
        <row r="9">
          <cell r="A9" t="str">
            <v>     麻章区</v>
          </cell>
          <cell r="B9">
            <v>179.85</v>
          </cell>
          <cell r="C9">
            <v>1.8</v>
          </cell>
          <cell r="D9" t="str">
            <v>-</v>
          </cell>
          <cell r="E9" t="str">
            <v>-</v>
          </cell>
          <cell r="F9">
            <v>47.2192035417373</v>
          </cell>
          <cell r="G9">
            <v>18.947502323449</v>
          </cell>
        </row>
        <row r="10">
          <cell r="A10" t="str">
            <v>     吴川市</v>
          </cell>
          <cell r="B10">
            <v>278.47</v>
          </cell>
          <cell r="C10">
            <v>2.5</v>
          </cell>
          <cell r="D10" t="str">
            <v>-</v>
          </cell>
          <cell r="E10" t="str">
            <v>-</v>
          </cell>
          <cell r="F10">
            <v>62.0340347730277</v>
          </cell>
          <cell r="G10">
            <v>19.2059681617067</v>
          </cell>
        </row>
        <row r="11">
          <cell r="A11" t="str">
            <v>     徐闻县</v>
          </cell>
          <cell r="B11">
            <v>198.14</v>
          </cell>
          <cell r="C11">
            <v>0.7</v>
          </cell>
          <cell r="D11" t="str">
            <v>-</v>
          </cell>
          <cell r="E11" t="str">
            <v>-</v>
          </cell>
          <cell r="F11">
            <v>50.6510885602594</v>
          </cell>
          <cell r="G11">
            <v>14.1844574081168</v>
          </cell>
        </row>
        <row r="12">
          <cell r="A12" t="str">
            <v>     雷州市</v>
          </cell>
          <cell r="B12">
            <v>327.36</v>
          </cell>
          <cell r="C12">
            <v>0.2</v>
          </cell>
          <cell r="D12" t="str">
            <v>-</v>
          </cell>
          <cell r="E12" t="str">
            <v>-</v>
          </cell>
          <cell r="F12">
            <v>79.8489552554258</v>
          </cell>
          <cell r="G12">
            <v>12.4905388711884</v>
          </cell>
        </row>
        <row r="13">
          <cell r="A13" t="str">
            <v>     遂溪县</v>
          </cell>
          <cell r="B13">
            <v>386.77</v>
          </cell>
          <cell r="C13">
            <v>2.3</v>
          </cell>
          <cell r="D13" t="str">
            <v>-</v>
          </cell>
          <cell r="E13" t="str">
            <v>-</v>
          </cell>
          <cell r="F13">
            <v>89.1554223794509</v>
          </cell>
          <cell r="G13">
            <v>16.0394433421695</v>
          </cell>
        </row>
        <row r="14">
          <cell r="A14" t="str">
            <v>     廉江市</v>
          </cell>
          <cell r="B14">
            <v>483.49</v>
          </cell>
          <cell r="C14">
            <v>0.2</v>
          </cell>
          <cell r="D14" t="str">
            <v>-</v>
          </cell>
          <cell r="E14" t="str">
            <v>-</v>
          </cell>
          <cell r="F14">
            <v>101.122729570311</v>
          </cell>
          <cell r="G14">
            <v>12.5419379546446</v>
          </cell>
        </row>
        <row r="15">
          <cell r="A15" t="str">
            <v>   全市总计中：经开区</v>
          </cell>
          <cell r="B15">
            <v>443.93</v>
          </cell>
          <cell r="C15">
            <v>8.2</v>
          </cell>
          <cell r="D15" t="str">
            <v>-</v>
          </cell>
          <cell r="E15" t="str">
            <v>-</v>
          </cell>
          <cell r="F15">
            <v>158.864179188173</v>
          </cell>
          <cell r="G15">
            <v>30.1977899422681</v>
          </cell>
        </row>
        <row r="17">
          <cell r="A17" t="str">
            <v>第一产业增加值（亿元）</v>
          </cell>
        </row>
        <row r="18">
          <cell r="A18" t="str">
            <v>   全  市</v>
          </cell>
          <cell r="B18">
            <v>622.06</v>
          </cell>
          <cell r="C18">
            <v>0</v>
          </cell>
          <cell r="D18" t="str">
            <v>-</v>
          </cell>
          <cell r="E18" t="str">
            <v>-</v>
          </cell>
          <cell r="F18">
            <v>123.731207771807</v>
          </cell>
          <cell r="G18">
            <v>8.21702650881807</v>
          </cell>
        </row>
        <row r="19">
          <cell r="A19" t="str">
            <v>     赤坎区</v>
          </cell>
          <cell r="B19">
            <v>0.98</v>
          </cell>
          <cell r="C19">
            <v>-35.3</v>
          </cell>
          <cell r="D19" t="str">
            <v>-</v>
          </cell>
          <cell r="E19" t="str">
            <v>-</v>
          </cell>
          <cell r="F19">
            <v>0.21414807076145</v>
          </cell>
          <cell r="G19">
            <v>9.19816899399689</v>
          </cell>
        </row>
        <row r="20">
          <cell r="A20" t="str">
            <v>     霞山区</v>
          </cell>
          <cell r="B20">
            <v>2.39</v>
          </cell>
          <cell r="C20">
            <v>-0.6</v>
          </cell>
          <cell r="D20" t="str">
            <v>-</v>
          </cell>
          <cell r="E20" t="str">
            <v>-</v>
          </cell>
          <cell r="F20">
            <v>0.41821662328532</v>
          </cell>
          <cell r="G20">
            <v>2.57366481044694</v>
          </cell>
        </row>
        <row r="21">
          <cell r="A21" t="str">
            <v>     坡头区</v>
          </cell>
          <cell r="B21">
            <v>20.73</v>
          </cell>
          <cell r="C21">
            <v>-6.8</v>
          </cell>
          <cell r="D21" t="str">
            <v>-</v>
          </cell>
          <cell r="E21" t="str">
            <v>-</v>
          </cell>
          <cell r="F21">
            <v>4.71605127643092</v>
          </cell>
          <cell r="G21">
            <v>17.1638115835666</v>
          </cell>
        </row>
        <row r="22">
          <cell r="A22" t="str">
            <v>     麻章区</v>
          </cell>
          <cell r="B22">
            <v>26.38</v>
          </cell>
          <cell r="C22">
            <v>1.4</v>
          </cell>
          <cell r="D22" t="str">
            <v>-</v>
          </cell>
          <cell r="E22" t="str">
            <v>-</v>
          </cell>
          <cell r="F22">
            <v>5.36398584826164</v>
          </cell>
          <cell r="G22">
            <v>8.98132953119233</v>
          </cell>
        </row>
        <row r="23">
          <cell r="A23" t="str">
            <v>     吴川市</v>
          </cell>
          <cell r="B23">
            <v>37.3</v>
          </cell>
          <cell r="C23">
            <v>1.3</v>
          </cell>
          <cell r="D23" t="str">
            <v>-</v>
          </cell>
          <cell r="E23" t="str">
            <v>-</v>
          </cell>
          <cell r="F23">
            <v>7.59907561233274</v>
          </cell>
          <cell r="G23">
            <v>10.4716866702022</v>
          </cell>
        </row>
        <row r="24">
          <cell r="A24" t="str">
            <v>     徐闻县</v>
          </cell>
          <cell r="B24">
            <v>100.56</v>
          </cell>
          <cell r="C24">
            <v>0.7</v>
          </cell>
          <cell r="D24" t="str">
            <v>-</v>
          </cell>
          <cell r="E24" t="str">
            <v>-</v>
          </cell>
          <cell r="F24">
            <v>25.2754537632733</v>
          </cell>
          <cell r="G24">
            <v>16.7980888955549</v>
          </cell>
        </row>
        <row r="25">
          <cell r="A25" t="str">
            <v>     雷州市</v>
          </cell>
          <cell r="B25">
            <v>136.66</v>
          </cell>
          <cell r="C25">
            <v>0.7</v>
          </cell>
          <cell r="D25" t="str">
            <v>-</v>
          </cell>
          <cell r="E25" t="str">
            <v>-</v>
          </cell>
          <cell r="F25">
            <v>28.3641965507472</v>
          </cell>
          <cell r="G25">
            <v>7.1173185408246</v>
          </cell>
        </row>
        <row r="26">
          <cell r="A26" t="str">
            <v>     遂溪县</v>
          </cell>
          <cell r="B26">
            <v>134.84</v>
          </cell>
          <cell r="C26">
            <v>1.7</v>
          </cell>
          <cell r="D26" t="str">
            <v>-</v>
          </cell>
          <cell r="E26" t="str">
            <v>-</v>
          </cell>
          <cell r="F26">
            <v>23.0403241572786</v>
          </cell>
          <cell r="G26">
            <v>6.68021048612029</v>
          </cell>
        </row>
        <row r="27">
          <cell r="A27" t="str">
            <v>     廉江市</v>
          </cell>
          <cell r="B27">
            <v>137.22</v>
          </cell>
          <cell r="C27">
            <v>-0.1</v>
          </cell>
          <cell r="D27" t="str">
            <v>-</v>
          </cell>
          <cell r="E27" t="str">
            <v>-</v>
          </cell>
          <cell r="F27">
            <v>25.0624423161166</v>
          </cell>
          <cell r="G27">
            <v>4.76207541698214</v>
          </cell>
        </row>
        <row r="28">
          <cell r="A28" t="str">
            <v>   全市总计中：经开区</v>
          </cell>
          <cell r="B28">
            <v>23.07</v>
          </cell>
          <cell r="C28">
            <v>3.5</v>
          </cell>
          <cell r="D28" t="str">
            <v>-</v>
          </cell>
          <cell r="E28" t="str">
            <v>-</v>
          </cell>
          <cell r="F28">
            <v>3.67171850386417</v>
          </cell>
          <cell r="G28">
            <v>0.708417066000095</v>
          </cell>
        </row>
        <row r="29">
          <cell r="A29" t="str">
            <v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Y"/>
      <sheetName val="EY"/>
      <sheetName val="Sheet1"/>
    </sheetNames>
    <sheetDataSet>
      <sheetData sheetId="0">
        <row r="12">
          <cell r="C12">
            <v>176.4</v>
          </cell>
          <cell r="D12">
            <v>505.9</v>
          </cell>
        </row>
        <row r="12">
          <cell r="H12">
            <v>-55.45</v>
          </cell>
        </row>
        <row r="16">
          <cell r="C16">
            <v>5582.7</v>
          </cell>
          <cell r="D16">
            <v>29231.6</v>
          </cell>
        </row>
        <row r="16">
          <cell r="H16">
            <v>4.08</v>
          </cell>
        </row>
        <row r="20">
          <cell r="C20">
            <v>106.8</v>
          </cell>
          <cell r="D20">
            <v>533.5</v>
          </cell>
        </row>
        <row r="20">
          <cell r="H20">
            <v>7745.59</v>
          </cell>
        </row>
        <row r="24">
          <cell r="C24">
            <v>913.4</v>
          </cell>
          <cell r="D24">
            <v>4800.9</v>
          </cell>
        </row>
        <row r="24">
          <cell r="H24">
            <v>20.94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收入进度1"/>
      <sheetName val="收入进度2"/>
      <sheetName val="支出进度"/>
      <sheetName val="乡镇收入进度"/>
      <sheetName val="乡镇支出进度"/>
    </sheetNames>
    <sheetDataSet>
      <sheetData sheetId="0"/>
      <sheetData sheetId="1">
        <row r="7">
          <cell r="C7">
            <v>10476</v>
          </cell>
        </row>
        <row r="7">
          <cell r="F7">
            <v>-1.19777421484486</v>
          </cell>
          <cell r="G7">
            <v>1501</v>
          </cell>
        </row>
        <row r="8">
          <cell r="C8">
            <v>5168</v>
          </cell>
        </row>
        <row r="8">
          <cell r="F8">
            <v>-5.43458371454712</v>
          </cell>
          <cell r="G8">
            <v>2657</v>
          </cell>
        </row>
        <row r="9">
          <cell r="C9">
            <v>842</v>
          </cell>
        </row>
        <row r="9">
          <cell r="F9">
            <v>6.71736375158428</v>
          </cell>
          <cell r="G9">
            <v>174</v>
          </cell>
        </row>
      </sheetData>
      <sheetData sheetId="2">
        <row r="6">
          <cell r="C6">
            <v>71018.976689</v>
          </cell>
        </row>
        <row r="6">
          <cell r="G6">
            <v>30.8623119384559</v>
          </cell>
          <cell r="H6">
            <v>9707.996016</v>
          </cell>
        </row>
        <row r="14">
          <cell r="C14">
            <v>150462.009339</v>
          </cell>
        </row>
        <row r="14">
          <cell r="G14">
            <v>24.2891914115548</v>
          </cell>
          <cell r="H14">
            <v>27203.514216</v>
          </cell>
        </row>
        <row r="29">
          <cell r="C29">
            <v>29149</v>
          </cell>
        </row>
        <row r="29">
          <cell r="G29">
            <v>7.06310144714611</v>
          </cell>
          <cell r="H29">
            <v>6615</v>
          </cell>
        </row>
        <row r="30">
          <cell r="C30">
            <v>41870</v>
          </cell>
        </row>
        <row r="30">
          <cell r="G30">
            <v>54.8217719272297</v>
          </cell>
          <cell r="H30">
            <v>3093</v>
          </cell>
        </row>
      </sheetData>
      <sheetData sheetId="3">
        <row r="29">
          <cell r="E29">
            <v>341382</v>
          </cell>
        </row>
        <row r="29">
          <cell r="I29">
            <v>-13.0504990818117</v>
          </cell>
          <cell r="J29">
            <v>37333</v>
          </cell>
        </row>
      </sheetData>
      <sheetData sheetId="4">
        <row r="1">
          <cell r="A1" t="str">
            <v>廉江市2021年1-5月镇级一般预算收入执行情况表</v>
          </cell>
        </row>
        <row r="2">
          <cell r="G2" t="str">
            <v>单位：万元</v>
          </cell>
        </row>
        <row r="3">
          <cell r="B3" t="str">
            <v>地方一般预算收入</v>
          </cell>
        </row>
        <row r="4">
          <cell r="A4" t="str">
            <v>乡镇名称</v>
          </cell>
          <cell r="B4" t="str">
            <v>年度预算</v>
          </cell>
          <cell r="C4" t="str">
            <v>当年累计收入</v>
          </cell>
          <cell r="D4" t="str">
            <v>占年度预算%</v>
          </cell>
          <cell r="E4" t="str">
            <v>去年累计收入</v>
          </cell>
          <cell r="F4" t="str">
            <v>比去年同期(+)(-)额</v>
          </cell>
          <cell r="G4" t="str">
            <v>比去年同期(+)(-)%</v>
          </cell>
        </row>
        <row r="5">
          <cell r="A5" t="str">
            <v>     总  计      </v>
          </cell>
          <cell r="B5">
            <v>158450</v>
          </cell>
          <cell r="C5">
            <v>71019</v>
          </cell>
          <cell r="D5">
            <v>44.8210792047965</v>
          </cell>
          <cell r="E5">
            <v>54270</v>
          </cell>
          <cell r="F5">
            <v>16749</v>
          </cell>
          <cell r="G5">
            <v>30.8623548922056</v>
          </cell>
        </row>
        <row r="6">
          <cell r="A6" t="str">
            <v>市 本 级</v>
          </cell>
          <cell r="B6">
            <v>82990.505</v>
          </cell>
          <cell r="C6">
            <v>46575.91492</v>
          </cell>
          <cell r="D6">
            <v>56.1219803638982</v>
          </cell>
          <cell r="E6">
            <v>29739.4385</v>
          </cell>
          <cell r="F6">
            <v>16836.47642</v>
          </cell>
          <cell r="G6">
            <v>56.6132962463296</v>
          </cell>
        </row>
        <row r="7">
          <cell r="A7" t="str">
            <v>镇（街）合计</v>
          </cell>
          <cell r="B7">
            <v>75459.495</v>
          </cell>
          <cell r="C7">
            <v>24443.08508</v>
          </cell>
          <cell r="D7">
            <v>32.392325286566</v>
          </cell>
          <cell r="E7">
            <v>24530.5615</v>
          </cell>
          <cell r="F7">
            <v>-87.4764200000027</v>
          </cell>
          <cell r="G7">
            <v>-0.356601784268178</v>
          </cell>
        </row>
        <row r="8">
          <cell r="A8" t="str">
            <v>罗  州</v>
          </cell>
          <cell r="B8">
            <v>12196</v>
          </cell>
          <cell r="C8">
            <v>4261.183935</v>
          </cell>
          <cell r="D8">
            <v>34.9391926451296</v>
          </cell>
          <cell r="E8">
            <v>4136.3538</v>
          </cell>
          <cell r="F8">
            <v>124.830134999999</v>
          </cell>
          <cell r="G8">
            <v>3.01787857218595</v>
          </cell>
        </row>
        <row r="9">
          <cell r="A9" t="str">
            <v>城  北</v>
          </cell>
          <cell r="B9">
            <v>12856</v>
          </cell>
          <cell r="C9">
            <v>4379.551705</v>
          </cell>
          <cell r="D9">
            <v>34.0662080351587</v>
          </cell>
          <cell r="E9">
            <v>4856.3787</v>
          </cell>
          <cell r="F9">
            <v>-476.826994999999</v>
          </cell>
          <cell r="G9">
            <v>-9.81857108878266</v>
          </cell>
        </row>
        <row r="10">
          <cell r="A10" t="str">
            <v>城  南</v>
          </cell>
          <cell r="B10">
            <v>11226</v>
          </cell>
          <cell r="C10">
            <v>4045.707725</v>
          </cell>
          <cell r="D10">
            <v>36.0387290664529</v>
          </cell>
          <cell r="E10">
            <v>3679.3063</v>
          </cell>
          <cell r="F10">
            <v>366.401425</v>
          </cell>
          <cell r="G10">
            <v>9.95843768158144</v>
          </cell>
        </row>
        <row r="11">
          <cell r="A11" t="str">
            <v>安  铺</v>
          </cell>
          <cell r="B11">
            <v>3972.91</v>
          </cell>
          <cell r="C11">
            <v>936.8007</v>
          </cell>
          <cell r="D11">
            <v>23.5797110933799</v>
          </cell>
          <cell r="E11">
            <v>1038.898</v>
          </cell>
          <cell r="F11">
            <v>-102.0973</v>
          </cell>
          <cell r="G11">
            <v>-9.82746140622081</v>
          </cell>
        </row>
        <row r="12">
          <cell r="A12" t="str">
            <v>石  城</v>
          </cell>
          <cell r="B12">
            <v>7101</v>
          </cell>
          <cell r="C12">
            <v>2789.17727</v>
          </cell>
          <cell r="D12">
            <v>39.2786546965216</v>
          </cell>
          <cell r="E12">
            <v>2965.5724</v>
          </cell>
          <cell r="F12">
            <v>-176.39513</v>
          </cell>
          <cell r="G12">
            <v>-5.9480972374844</v>
          </cell>
        </row>
        <row r="13">
          <cell r="A13" t="str">
            <v>新  民</v>
          </cell>
          <cell r="B13">
            <v>1736.3332</v>
          </cell>
          <cell r="C13">
            <v>425.15061</v>
          </cell>
          <cell r="D13">
            <v>24.4855428670027</v>
          </cell>
          <cell r="E13">
            <v>432.8393</v>
          </cell>
          <cell r="F13">
            <v>-7.68868999999995</v>
          </cell>
          <cell r="G13">
            <v>-1.77633823915711</v>
          </cell>
        </row>
        <row r="14">
          <cell r="A14" t="str">
            <v>吉  水</v>
          </cell>
          <cell r="B14">
            <v>5419.2626</v>
          </cell>
          <cell r="C14">
            <v>1369.81381</v>
          </cell>
          <cell r="D14">
            <v>25.2767564723658</v>
          </cell>
          <cell r="E14">
            <v>1184.2307</v>
          </cell>
          <cell r="F14">
            <v>185.58311</v>
          </cell>
          <cell r="G14">
            <v>15.671195654698</v>
          </cell>
        </row>
        <row r="15">
          <cell r="A15" t="str">
            <v>河  唇</v>
          </cell>
          <cell r="B15">
            <v>1406.4437</v>
          </cell>
          <cell r="C15">
            <v>543.84795</v>
          </cell>
          <cell r="D15">
            <v>38.6683057416376</v>
          </cell>
          <cell r="E15">
            <v>397.4362</v>
          </cell>
          <cell r="F15">
            <v>146.41175</v>
          </cell>
          <cell r="G15">
            <v>36.8390574386531</v>
          </cell>
        </row>
        <row r="16">
          <cell r="A16" t="str">
            <v>石  角</v>
          </cell>
          <cell r="B16">
            <v>298.3687</v>
          </cell>
          <cell r="C16">
            <v>96.357835</v>
          </cell>
          <cell r="D16">
            <v>32.294887164773</v>
          </cell>
          <cell r="E16">
            <v>100.3008</v>
          </cell>
          <cell r="F16">
            <v>-3.942965</v>
          </cell>
          <cell r="G16">
            <v>-3.93114013048749</v>
          </cell>
        </row>
        <row r="17">
          <cell r="A17" t="str">
            <v>良  垌</v>
          </cell>
          <cell r="B17">
            <v>2193.9</v>
          </cell>
          <cell r="C17">
            <v>463.93239</v>
          </cell>
          <cell r="D17">
            <v>21.1464693012444</v>
          </cell>
          <cell r="E17">
            <v>660.2511</v>
          </cell>
          <cell r="F17">
            <v>-196.31871</v>
          </cell>
          <cell r="G17">
            <v>-29.733946675742</v>
          </cell>
        </row>
        <row r="18">
          <cell r="A18" t="str">
            <v>横  山</v>
          </cell>
          <cell r="B18">
            <v>3280</v>
          </cell>
          <cell r="C18">
            <v>1247.68113</v>
          </cell>
          <cell r="D18">
            <v>38.0390588414634</v>
          </cell>
          <cell r="E18">
            <v>1030.7756</v>
          </cell>
          <cell r="F18">
            <v>216.90553</v>
          </cell>
          <cell r="G18">
            <v>21.042943779422</v>
          </cell>
        </row>
        <row r="19">
          <cell r="A19" t="str">
            <v>营  仔</v>
          </cell>
          <cell r="B19">
            <v>1798.99</v>
          </cell>
          <cell r="C19">
            <v>208.320145</v>
          </cell>
          <cell r="D19">
            <v>11.5798389651971</v>
          </cell>
          <cell r="E19">
            <v>212.5152</v>
          </cell>
          <cell r="F19">
            <v>-4.195055</v>
          </cell>
          <cell r="G19">
            <v>-1.97400233018626</v>
          </cell>
        </row>
        <row r="20">
          <cell r="A20" t="str">
            <v>青  平</v>
          </cell>
          <cell r="B20">
            <v>1446.8946</v>
          </cell>
          <cell r="C20">
            <v>430.28053</v>
          </cell>
          <cell r="D20">
            <v>29.7382082979645</v>
          </cell>
          <cell r="E20">
            <v>388.2726</v>
          </cell>
          <cell r="F20">
            <v>42.00793</v>
          </cell>
          <cell r="G20">
            <v>10.8191847686393</v>
          </cell>
        </row>
        <row r="21">
          <cell r="A21" t="str">
            <v>车  板</v>
          </cell>
          <cell r="B21">
            <v>637.9936</v>
          </cell>
          <cell r="C21">
            <v>209.045035</v>
          </cell>
          <cell r="D21">
            <v>32.7660081543138</v>
          </cell>
          <cell r="E21">
            <v>190.6095</v>
          </cell>
          <cell r="F21">
            <v>18.435535</v>
          </cell>
          <cell r="G21">
            <v>9.67188676325155</v>
          </cell>
        </row>
        <row r="22">
          <cell r="A22" t="str">
            <v>高  桥</v>
          </cell>
          <cell r="B22">
            <v>716.1126</v>
          </cell>
          <cell r="C22">
            <v>183.451575</v>
          </cell>
          <cell r="D22">
            <v>25.6176996466757</v>
          </cell>
          <cell r="E22">
            <v>181.3529</v>
          </cell>
          <cell r="F22">
            <v>2.09867500000001</v>
          </cell>
          <cell r="G22">
            <v>1.15723266625459</v>
          </cell>
        </row>
        <row r="23">
          <cell r="A23" t="str">
            <v>石  岭</v>
          </cell>
          <cell r="B23">
            <v>5822.9343</v>
          </cell>
          <cell r="C23">
            <v>1996.116695</v>
          </cell>
          <cell r="D23">
            <v>34.2802544586498</v>
          </cell>
          <cell r="E23">
            <v>2245.2305</v>
          </cell>
          <cell r="F23">
            <v>-249.113805</v>
          </cell>
          <cell r="G23">
            <v>-11.0952441185883</v>
          </cell>
        </row>
        <row r="24">
          <cell r="A24" t="str">
            <v>雅  塘</v>
          </cell>
          <cell r="B24">
            <v>1108</v>
          </cell>
          <cell r="C24">
            <v>175.8798</v>
          </cell>
          <cell r="D24">
            <v>15.8736281588448</v>
          </cell>
          <cell r="E24">
            <v>164.6092</v>
          </cell>
          <cell r="F24">
            <v>11.2706</v>
          </cell>
          <cell r="G24">
            <v>6.84688340627375</v>
          </cell>
        </row>
        <row r="25">
          <cell r="A25" t="str">
            <v>石  颈</v>
          </cell>
          <cell r="B25">
            <v>463.0152</v>
          </cell>
          <cell r="C25">
            <v>118.97433</v>
          </cell>
          <cell r="D25">
            <v>25.6955559990255</v>
          </cell>
          <cell r="E25">
            <v>119.8767</v>
          </cell>
          <cell r="F25">
            <v>-0.902369999999991</v>
          </cell>
          <cell r="G25">
            <v>-0.752748449031372</v>
          </cell>
        </row>
        <row r="26">
          <cell r="A26" t="str">
            <v>长  山</v>
          </cell>
          <cell r="B26">
            <v>471.1222</v>
          </cell>
          <cell r="C26">
            <v>82.26971</v>
          </cell>
          <cell r="D26">
            <v>17.462499113818</v>
          </cell>
          <cell r="E26">
            <v>78.1397</v>
          </cell>
          <cell r="F26">
            <v>4.13001</v>
          </cell>
          <cell r="G26">
            <v>5.28541829569348</v>
          </cell>
        </row>
        <row r="27">
          <cell r="A27" t="str">
            <v>塘  蓬</v>
          </cell>
          <cell r="B27">
            <v>971.0627</v>
          </cell>
          <cell r="C27">
            <v>386.536895</v>
          </cell>
          <cell r="D27">
            <v>39.8055547803453</v>
          </cell>
          <cell r="E27">
            <v>393.6563</v>
          </cell>
          <cell r="F27">
            <v>-7.11940499999992</v>
          </cell>
          <cell r="G27">
            <v>-1.80853323063797</v>
          </cell>
        </row>
        <row r="28">
          <cell r="A28" t="str">
            <v>和  寮</v>
          </cell>
          <cell r="B28">
            <v>337.1516</v>
          </cell>
          <cell r="C28">
            <v>93.005305</v>
          </cell>
          <cell r="D28">
            <v>27.5856039241694</v>
          </cell>
          <cell r="E28">
            <v>73.956</v>
          </cell>
          <cell r="F28">
            <v>19.049305</v>
          </cell>
          <cell r="G28">
            <v>25.7576193953161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(9)廉江市全金融机构（含外资）人民币信贷收支合并表"/>
      <sheetName val="Sheet1"/>
    </sheetNames>
    <sheetDataSet>
      <sheetData sheetId="0">
        <row r="3">
          <cell r="B3">
            <v>4718647.851376</v>
          </cell>
        </row>
        <row r="3">
          <cell r="H3">
            <v>2554246.341167</v>
          </cell>
        </row>
        <row r="5">
          <cell r="B5">
            <v>3923508.492927</v>
          </cell>
        </row>
        <row r="6">
          <cell r="H6">
            <v>103030.030738</v>
          </cell>
        </row>
        <row r="9">
          <cell r="H9">
            <v>1647652.432339</v>
          </cell>
        </row>
        <row r="13">
          <cell r="H13">
            <v>213622.128119</v>
          </cell>
        </row>
        <row r="14">
          <cell r="H14">
            <v>434195.162687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21-5规上工业总产值 分镇"/>
    </sheetNames>
    <sheetDataSet>
      <sheetData sheetId="0">
        <row r="4">
          <cell r="C4" t="str">
            <v>单位/项目个数</v>
          </cell>
          <cell r="D4" t="str">
            <v>工业总产值（本年本月）</v>
          </cell>
          <cell r="E4" t="str">
            <v>工业总产值（本年1-本月）</v>
          </cell>
          <cell r="F4" t="str">
            <v>工业总产值（上年同期本月）</v>
          </cell>
          <cell r="G4" t="str">
            <v>工业总产值（上年同期1-本月）</v>
          </cell>
          <cell r="H4" t="str">
            <v>本月增速</v>
          </cell>
          <cell r="I4" t="str">
            <v>累计增速</v>
          </cell>
        </row>
        <row r="5">
          <cell r="B5" t="str">
            <v>全　市</v>
          </cell>
          <cell r="C5">
            <v>177</v>
          </cell>
          <cell r="D5">
            <v>149085.222</v>
          </cell>
          <cell r="E5">
            <v>652706.443</v>
          </cell>
          <cell r="F5">
            <v>125779.987</v>
          </cell>
          <cell r="G5">
            <v>517860.599</v>
          </cell>
          <cell r="H5">
            <v>13.3000041800379</v>
          </cell>
          <cell r="I5">
            <v>23.3000008406463</v>
          </cell>
        </row>
        <row r="6">
          <cell r="C6">
            <v>1</v>
          </cell>
          <cell r="D6">
            <v>475.6</v>
          </cell>
          <cell r="E6">
            <v>2246.4</v>
          </cell>
          <cell r="F6">
            <v>416.8</v>
          </cell>
          <cell r="G6">
            <v>2357.3</v>
          </cell>
          <cell r="H6">
            <v>9.07394240140589</v>
          </cell>
          <cell r="I6">
            <v>-6.7754526321127</v>
          </cell>
        </row>
        <row r="7">
          <cell r="B7" t="str">
            <v>开发区</v>
          </cell>
          <cell r="C7">
            <v>60</v>
          </cell>
          <cell r="D7">
            <v>30965.803</v>
          </cell>
          <cell r="E7">
            <v>141441.869</v>
          </cell>
          <cell r="F7">
            <v>34291.746</v>
          </cell>
          <cell r="G7">
            <v>131906.996</v>
          </cell>
          <cell r="H7">
            <v>-13.6823469819559</v>
          </cell>
          <cell r="I7">
            <v>4.8982409696211</v>
          </cell>
        </row>
        <row r="8">
          <cell r="C8">
            <v>116</v>
          </cell>
          <cell r="D8">
            <v>117643.819</v>
          </cell>
          <cell r="E8">
            <v>509018.174</v>
          </cell>
          <cell r="F8">
            <v>91071.441</v>
          </cell>
          <cell r="G8">
            <v>383596.303</v>
          </cell>
          <cell r="H8">
            <v>23.4791925721402</v>
          </cell>
          <cell r="I8">
            <v>29.8126228670678</v>
          </cell>
        </row>
        <row r="9">
          <cell r="B9" t="str">
            <v>横　山</v>
          </cell>
          <cell r="C9">
            <v>14</v>
          </cell>
          <cell r="D9">
            <v>67408.026</v>
          </cell>
          <cell r="E9">
            <v>264977.563</v>
          </cell>
          <cell r="F9">
            <v>33125.161</v>
          </cell>
          <cell r="G9">
            <v>141190.857</v>
          </cell>
          <cell r="H9">
            <v>94.5183094840896</v>
          </cell>
          <cell r="I9">
            <v>83.5948845505864</v>
          </cell>
        </row>
        <row r="10">
          <cell r="B10" t="str">
            <v>长　山</v>
          </cell>
          <cell r="C10">
            <v>2</v>
          </cell>
          <cell r="D10">
            <v>481</v>
          </cell>
          <cell r="E10">
            <v>2527.1</v>
          </cell>
          <cell r="F10">
            <v>252.9</v>
          </cell>
          <cell r="G10">
            <v>1637.5</v>
          </cell>
          <cell r="H10">
            <v>81.8038693276393</v>
          </cell>
          <cell r="I10">
            <v>50.9729593982111</v>
          </cell>
        </row>
        <row r="11">
          <cell r="B11" t="str">
            <v>石　城</v>
          </cell>
          <cell r="C11">
            <v>6</v>
          </cell>
          <cell r="D11">
            <v>4397.994</v>
          </cell>
          <cell r="E11">
            <v>24420.45</v>
          </cell>
          <cell r="F11">
            <v>3834.808</v>
          </cell>
          <cell r="G11">
            <v>19330.557</v>
          </cell>
          <cell r="H11">
            <v>9.62708917897936</v>
          </cell>
          <cell r="I11">
            <v>23.58545006175</v>
          </cell>
        </row>
        <row r="12">
          <cell r="B12" t="str">
            <v>罗　州</v>
          </cell>
          <cell r="C12">
            <v>3</v>
          </cell>
          <cell r="D12">
            <v>653.4</v>
          </cell>
          <cell r="E12">
            <v>3110.9</v>
          </cell>
          <cell r="F12">
            <v>467.7</v>
          </cell>
          <cell r="G12">
            <v>2471.4</v>
          </cell>
          <cell r="H12">
            <v>33.5422334114529</v>
          </cell>
          <cell r="I12">
            <v>23.1405411346071</v>
          </cell>
        </row>
        <row r="13">
          <cell r="B13" t="str">
            <v>吉　水</v>
          </cell>
          <cell r="C13">
            <v>3</v>
          </cell>
          <cell r="D13">
            <v>868.3</v>
          </cell>
          <cell r="E13">
            <v>4525.7</v>
          </cell>
          <cell r="F13">
            <v>675.5</v>
          </cell>
          <cell r="G13">
            <v>3652.2</v>
          </cell>
          <cell r="H13">
            <v>22.8715459974521</v>
          </cell>
          <cell r="I13">
            <v>21.2241811057326</v>
          </cell>
        </row>
        <row r="14">
          <cell r="B14" t="str">
            <v>高　桥</v>
          </cell>
          <cell r="C14">
            <v>5</v>
          </cell>
          <cell r="D14">
            <v>1587.8</v>
          </cell>
          <cell r="E14">
            <v>8713</v>
          </cell>
          <cell r="F14">
            <v>1894</v>
          </cell>
          <cell r="G14">
            <v>7225.8</v>
          </cell>
          <cell r="H14">
            <v>-19.8649157286388</v>
          </cell>
          <cell r="I14">
            <v>17.9613750705509</v>
          </cell>
        </row>
        <row r="15">
          <cell r="B15" t="str">
            <v>新　民</v>
          </cell>
          <cell r="C15">
            <v>8</v>
          </cell>
          <cell r="D15">
            <v>3747.9</v>
          </cell>
          <cell r="E15">
            <v>22795</v>
          </cell>
          <cell r="F15">
            <v>5089.605</v>
          </cell>
          <cell r="G15">
            <v>19846.1</v>
          </cell>
          <cell r="H15">
            <v>-29.6100281832078</v>
          </cell>
          <cell r="I15">
            <v>12.3627786281013</v>
          </cell>
        </row>
        <row r="16">
          <cell r="B16" t="str">
            <v>良　垌</v>
          </cell>
          <cell r="C16">
            <v>6</v>
          </cell>
          <cell r="D16">
            <v>3108.194</v>
          </cell>
          <cell r="E16">
            <v>20595.642</v>
          </cell>
          <cell r="F16">
            <v>4589.432</v>
          </cell>
          <cell r="G16">
            <v>19326.932</v>
          </cell>
          <cell r="H16">
            <v>-35.2624807244869</v>
          </cell>
          <cell r="I16">
            <v>4.24865601442725</v>
          </cell>
        </row>
        <row r="17">
          <cell r="B17" t="str">
            <v>石　颈</v>
          </cell>
          <cell r="C17">
            <v>2</v>
          </cell>
          <cell r="D17">
            <v>430.3</v>
          </cell>
          <cell r="E17">
            <v>1753.7</v>
          </cell>
          <cell r="F17">
            <v>391.3</v>
          </cell>
          <cell r="G17">
            <v>1668.8</v>
          </cell>
          <cell r="H17">
            <v>5.11589035184008</v>
          </cell>
          <cell r="I17">
            <v>2.80377443726985</v>
          </cell>
        </row>
        <row r="18">
          <cell r="B18" t="str">
            <v>石　岭</v>
          </cell>
          <cell r="C18">
            <v>24</v>
          </cell>
          <cell r="D18">
            <v>19293.187</v>
          </cell>
          <cell r="E18">
            <v>86873.61</v>
          </cell>
          <cell r="F18">
            <v>20026.005</v>
          </cell>
          <cell r="G18">
            <v>82964.505</v>
          </cell>
          <cell r="H18">
            <v>-7.90914003823426</v>
          </cell>
          <cell r="I18">
            <v>2.43623119254831</v>
          </cell>
        </row>
        <row r="19">
          <cell r="B19" t="str">
            <v>和　寮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 t="e">
            <v>#DIV/0!</v>
          </cell>
          <cell r="I19" t="e">
            <v>#DIV/0!</v>
          </cell>
        </row>
        <row r="20">
          <cell r="B20" t="str">
            <v>石　角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e">
            <v>#DIV/0!</v>
          </cell>
          <cell r="I20" t="e">
            <v>#DIV/0!</v>
          </cell>
        </row>
        <row r="21">
          <cell r="B21" t="str">
            <v>安　铺</v>
          </cell>
          <cell r="C21">
            <v>6</v>
          </cell>
          <cell r="D21">
            <v>1941.88</v>
          </cell>
          <cell r="E21">
            <v>10471.497</v>
          </cell>
          <cell r="F21">
            <v>2196.8</v>
          </cell>
          <cell r="G21">
            <v>10601.8</v>
          </cell>
          <cell r="H21">
            <v>-15.5034953449376</v>
          </cell>
          <cell r="I21">
            <v>-3.37550999423736</v>
          </cell>
        </row>
        <row r="22">
          <cell r="B22" t="str">
            <v>城　南</v>
          </cell>
          <cell r="C22">
            <v>2</v>
          </cell>
          <cell r="D22">
            <v>860.4</v>
          </cell>
          <cell r="E22">
            <v>3967.1</v>
          </cell>
          <cell r="F22">
            <v>918.9</v>
          </cell>
          <cell r="G22">
            <v>4034.1</v>
          </cell>
          <cell r="H22">
            <v>-10.496704717299</v>
          </cell>
          <cell r="I22">
            <v>-3.79790327632399</v>
          </cell>
        </row>
        <row r="23">
          <cell r="B23" t="str">
            <v>河　唇</v>
          </cell>
          <cell r="C23">
            <v>8</v>
          </cell>
          <cell r="D23">
            <v>2411.73</v>
          </cell>
          <cell r="E23">
            <v>12749.738</v>
          </cell>
          <cell r="F23">
            <v>2835.092</v>
          </cell>
          <cell r="G23">
            <v>13039.922</v>
          </cell>
          <cell r="H23">
            <v>-18.6854235455287</v>
          </cell>
          <cell r="I23">
            <v>-4.350145020971</v>
          </cell>
        </row>
        <row r="24">
          <cell r="B24" t="str">
            <v>青　平</v>
          </cell>
          <cell r="C24">
            <v>5</v>
          </cell>
          <cell r="D24">
            <v>1878.717</v>
          </cell>
          <cell r="E24">
            <v>8508.608</v>
          </cell>
          <cell r="F24">
            <v>1532.009</v>
          </cell>
          <cell r="G24">
            <v>9210.283</v>
          </cell>
          <cell r="H24">
            <v>17.2214053068262</v>
          </cell>
          <cell r="I24">
            <v>-9.62598224186513</v>
          </cell>
        </row>
        <row r="25">
          <cell r="B25" t="str">
            <v>城　北</v>
          </cell>
          <cell r="C25">
            <v>7</v>
          </cell>
          <cell r="D25">
            <v>4440.341</v>
          </cell>
          <cell r="E25">
            <v>13813.925</v>
          </cell>
          <cell r="F25">
            <v>4740.984</v>
          </cell>
          <cell r="G25">
            <v>15099.79</v>
          </cell>
          <cell r="H25">
            <v>-10.4728604315979</v>
          </cell>
          <cell r="I25">
            <v>-10.5038742018716</v>
          </cell>
        </row>
        <row r="26">
          <cell r="B26" t="str">
            <v>雅　塘</v>
          </cell>
          <cell r="C26">
            <v>3</v>
          </cell>
          <cell r="D26">
            <v>501.996</v>
          </cell>
          <cell r="E26">
            <v>2958.336</v>
          </cell>
          <cell r="F26">
            <v>784.2</v>
          </cell>
          <cell r="G26">
            <v>3295.1</v>
          </cell>
          <cell r="H26">
            <v>-38.8100224740292</v>
          </cell>
          <cell r="I26">
            <v>-12.1712001097973</v>
          </cell>
        </row>
        <row r="27">
          <cell r="B27" t="str">
            <v>塘　蓬</v>
          </cell>
          <cell r="C27">
            <v>4</v>
          </cell>
          <cell r="D27">
            <v>619.65</v>
          </cell>
          <cell r="E27">
            <v>3107.931</v>
          </cell>
          <cell r="F27">
            <v>784.408</v>
          </cell>
          <cell r="G27">
            <v>4133.662</v>
          </cell>
          <cell r="H27">
            <v>-24.4888099481407</v>
          </cell>
          <cell r="I27">
            <v>-26.4480053143991</v>
          </cell>
        </row>
        <row r="28">
          <cell r="B28" t="str">
            <v>营　仔</v>
          </cell>
          <cell r="C28">
            <v>5</v>
          </cell>
          <cell r="D28">
            <v>2757.304</v>
          </cell>
          <cell r="E28">
            <v>11692.174</v>
          </cell>
          <cell r="F28">
            <v>6367.137</v>
          </cell>
          <cell r="G28">
            <v>20773.295</v>
          </cell>
          <cell r="H28">
            <v>-58.6050529578856</v>
          </cell>
          <cell r="I28">
            <v>-44.9385136875265</v>
          </cell>
        </row>
        <row r="29">
          <cell r="B29" t="str">
            <v>车　板</v>
          </cell>
          <cell r="C29">
            <v>3</v>
          </cell>
          <cell r="D29">
            <v>255.7</v>
          </cell>
          <cell r="E29">
            <v>1456.2</v>
          </cell>
          <cell r="F29">
            <v>565.5</v>
          </cell>
          <cell r="G29">
            <v>4093.7</v>
          </cell>
          <cell r="H29">
            <v>-56.77798658486</v>
          </cell>
          <cell r="I29">
            <v>-65.2012965596116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企业现价产值小类行业汇总表(440881)"/>
    </sheetNames>
    <sheetDataSet>
      <sheetData sheetId="0">
        <row r="41">
          <cell r="H41">
            <v>11.2804857294154</v>
          </cell>
        </row>
        <row r="60">
          <cell r="H60">
            <v>69.6184884835694</v>
          </cell>
        </row>
        <row r="207">
          <cell r="H207">
            <v>-7.55965139178976</v>
          </cell>
        </row>
        <row r="230">
          <cell r="H230">
            <v>20.9570505137909</v>
          </cell>
        </row>
        <row r="236">
          <cell r="H236">
            <v>-0.992321017805381</v>
          </cell>
        </row>
        <row r="400">
          <cell r="H400">
            <v>-4.05231572545782</v>
          </cell>
        </row>
        <row r="478">
          <cell r="H478">
            <v>-17.4585630153402</v>
          </cell>
        </row>
        <row r="715">
          <cell r="H715">
            <v>-0.738190979304775</v>
          </cell>
        </row>
        <row r="826">
          <cell r="H826">
            <v>20.9407403625293</v>
          </cell>
        </row>
        <row r="838">
          <cell r="H838">
            <v>40.0030364149793</v>
          </cell>
        </row>
        <row r="845">
          <cell r="H845">
            <v>-6.7754526321127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O9" sqref="O9"/>
    </sheetView>
  </sheetViews>
  <sheetFormatPr defaultColWidth="9" defaultRowHeight="14"/>
  <sheetData>
    <row r="1" spans="1:10">
      <c r="A1" s="268" t="s">
        <v>0</v>
      </c>
      <c r="B1" s="269"/>
      <c r="C1" s="269"/>
      <c r="D1" s="269"/>
      <c r="E1" s="269"/>
      <c r="F1" s="269"/>
      <c r="G1" s="269"/>
      <c r="H1" s="269"/>
      <c r="I1" s="269"/>
      <c r="J1" s="270"/>
    </row>
    <row r="2" spans="1:10">
      <c r="A2" s="269"/>
      <c r="B2" s="269"/>
      <c r="C2" s="269"/>
      <c r="D2" s="269"/>
      <c r="E2" s="269"/>
      <c r="F2" s="269"/>
      <c r="G2" s="269"/>
      <c r="H2" s="269"/>
      <c r="I2" s="269"/>
      <c r="J2" s="270"/>
    </row>
    <row r="3" spans="1:10">
      <c r="A3" s="269"/>
      <c r="B3" s="269"/>
      <c r="C3" s="269"/>
      <c r="D3" s="269"/>
      <c r="E3" s="269"/>
      <c r="F3" s="269"/>
      <c r="G3" s="269"/>
      <c r="H3" s="269"/>
      <c r="I3" s="269"/>
      <c r="J3" s="270"/>
    </row>
    <row r="4" spans="1:10">
      <c r="A4" s="269"/>
      <c r="B4" s="269"/>
      <c r="C4" s="269"/>
      <c r="D4" s="269"/>
      <c r="E4" s="269"/>
      <c r="F4" s="269"/>
      <c r="G4" s="269"/>
      <c r="H4" s="269"/>
      <c r="I4" s="269"/>
      <c r="J4" s="270"/>
    </row>
    <row r="5" spans="1:10">
      <c r="A5" s="269"/>
      <c r="B5" s="269"/>
      <c r="C5" s="269"/>
      <c r="D5" s="269"/>
      <c r="E5" s="269"/>
      <c r="F5" s="269"/>
      <c r="G5" s="269"/>
      <c r="H5" s="269"/>
      <c r="I5" s="269"/>
      <c r="J5" s="270"/>
    </row>
    <row r="6" spans="1:10">
      <c r="A6" s="269"/>
      <c r="B6" s="269"/>
      <c r="C6" s="269"/>
      <c r="D6" s="269"/>
      <c r="E6" s="269"/>
      <c r="F6" s="269"/>
      <c r="G6" s="269"/>
      <c r="H6" s="269"/>
      <c r="I6" s="269"/>
      <c r="J6" s="270"/>
    </row>
    <row r="7" spans="1:10">
      <c r="A7" s="269"/>
      <c r="B7" s="269"/>
      <c r="C7" s="269"/>
      <c r="D7" s="269"/>
      <c r="E7" s="269"/>
      <c r="F7" s="269"/>
      <c r="G7" s="269"/>
      <c r="H7" s="269"/>
      <c r="I7" s="269"/>
      <c r="J7" s="270"/>
    </row>
    <row r="8" spans="1:10">
      <c r="A8" s="269"/>
      <c r="B8" s="269"/>
      <c r="C8" s="269"/>
      <c r="D8" s="269"/>
      <c r="E8" s="269"/>
      <c r="F8" s="269"/>
      <c r="G8" s="269"/>
      <c r="H8" s="269"/>
      <c r="I8" s="269"/>
      <c r="J8" s="270"/>
    </row>
    <row r="9" spans="1:10">
      <c r="A9" s="269"/>
      <c r="B9" s="269"/>
      <c r="C9" s="269"/>
      <c r="D9" s="269"/>
      <c r="E9" s="269"/>
      <c r="F9" s="269"/>
      <c r="G9" s="269"/>
      <c r="H9" s="269"/>
      <c r="I9" s="269"/>
      <c r="J9" s="270"/>
    </row>
    <row r="10" spans="1:10">
      <c r="A10" s="269"/>
      <c r="B10" s="269"/>
      <c r="C10" s="269"/>
      <c r="D10" s="269"/>
      <c r="E10" s="269"/>
      <c r="F10" s="269"/>
      <c r="G10" s="269"/>
      <c r="H10" s="269"/>
      <c r="I10" s="269"/>
      <c r="J10" s="270"/>
    </row>
    <row r="11" spans="1:10">
      <c r="A11" s="269"/>
      <c r="B11" s="269"/>
      <c r="C11" s="269"/>
      <c r="D11" s="269"/>
      <c r="E11" s="269"/>
      <c r="F11" s="269"/>
      <c r="G11" s="269"/>
      <c r="H11" s="269"/>
      <c r="I11" s="269"/>
      <c r="J11" s="270"/>
    </row>
    <row r="12" spans="1:10">
      <c r="A12" s="269"/>
      <c r="B12" s="269"/>
      <c r="C12" s="269"/>
      <c r="D12" s="269"/>
      <c r="E12" s="269"/>
      <c r="F12" s="269"/>
      <c r="G12" s="269"/>
      <c r="H12" s="269"/>
      <c r="I12" s="269"/>
      <c r="J12" s="270"/>
    </row>
    <row r="13" spans="1:10">
      <c r="A13" s="269"/>
      <c r="B13" s="269"/>
      <c r="C13" s="269"/>
      <c r="D13" s="269"/>
      <c r="E13" s="269"/>
      <c r="F13" s="269"/>
      <c r="G13" s="269"/>
      <c r="H13" s="269"/>
      <c r="I13" s="269"/>
      <c r="J13" s="270"/>
    </row>
    <row r="14" spans="1:10">
      <c r="A14" s="269"/>
      <c r="B14" s="269"/>
      <c r="C14" s="269"/>
      <c r="D14" s="269"/>
      <c r="E14" s="269"/>
      <c r="F14" s="269"/>
      <c r="G14" s="269"/>
      <c r="H14" s="269"/>
      <c r="I14" s="269"/>
      <c r="J14" s="270"/>
    </row>
    <row r="15" spans="1:10">
      <c r="A15" s="269"/>
      <c r="B15" s="269"/>
      <c r="C15" s="269"/>
      <c r="D15" s="269"/>
      <c r="E15" s="269"/>
      <c r="F15" s="269"/>
      <c r="G15" s="269"/>
      <c r="H15" s="269"/>
      <c r="I15" s="269"/>
      <c r="J15" s="270"/>
    </row>
    <row r="16" spans="1:10">
      <c r="A16" s="269"/>
      <c r="B16" s="269"/>
      <c r="C16" s="269"/>
      <c r="D16" s="269"/>
      <c r="E16" s="269"/>
      <c r="F16" s="269"/>
      <c r="G16" s="269"/>
      <c r="H16" s="269"/>
      <c r="I16" s="269"/>
      <c r="J16" s="270"/>
    </row>
    <row r="17" spans="1:10">
      <c r="A17" s="269"/>
      <c r="B17" s="269"/>
      <c r="C17" s="269"/>
      <c r="D17" s="269"/>
      <c r="E17" s="269"/>
      <c r="F17" s="269"/>
      <c r="G17" s="269"/>
      <c r="H17" s="269"/>
      <c r="I17" s="269"/>
      <c r="J17" s="270"/>
    </row>
    <row r="18" spans="1:10">
      <c r="A18" s="269"/>
      <c r="B18" s="269"/>
      <c r="C18" s="269"/>
      <c r="D18" s="269"/>
      <c r="E18" s="269"/>
      <c r="F18" s="269"/>
      <c r="G18" s="269"/>
      <c r="H18" s="269"/>
      <c r="I18" s="269"/>
      <c r="J18" s="270"/>
    </row>
    <row r="19" spans="1:10">
      <c r="A19" s="269"/>
      <c r="B19" s="269"/>
      <c r="C19" s="269"/>
      <c r="D19" s="269"/>
      <c r="E19" s="269"/>
      <c r="F19" s="269"/>
      <c r="G19" s="269"/>
      <c r="H19" s="269"/>
      <c r="I19" s="269"/>
      <c r="J19" s="270"/>
    </row>
    <row r="20" spans="1:10">
      <c r="A20" s="269"/>
      <c r="B20" s="269"/>
      <c r="C20" s="269"/>
      <c r="D20" s="269"/>
      <c r="E20" s="269"/>
      <c r="F20" s="269"/>
      <c r="G20" s="269"/>
      <c r="H20" s="269"/>
      <c r="I20" s="269"/>
      <c r="J20" s="270"/>
    </row>
    <row r="21" spans="1:10">
      <c r="A21" s="269"/>
      <c r="B21" s="269"/>
      <c r="C21" s="269"/>
      <c r="D21" s="269"/>
      <c r="E21" s="269"/>
      <c r="F21" s="269"/>
      <c r="G21" s="269"/>
      <c r="H21" s="269"/>
      <c r="I21" s="269"/>
      <c r="J21" s="270"/>
    </row>
    <row r="22" spans="1:10">
      <c r="A22" s="269"/>
      <c r="B22" s="269"/>
      <c r="C22" s="269"/>
      <c r="D22" s="269"/>
      <c r="E22" s="269"/>
      <c r="F22" s="269"/>
      <c r="G22" s="269"/>
      <c r="H22" s="269"/>
      <c r="I22" s="269"/>
      <c r="J22" s="270"/>
    </row>
    <row r="23" spans="1:10">
      <c r="A23" s="269"/>
      <c r="B23" s="269"/>
      <c r="C23" s="269"/>
      <c r="D23" s="269"/>
      <c r="E23" s="269"/>
      <c r="F23" s="269"/>
      <c r="G23" s="269"/>
      <c r="H23" s="269"/>
      <c r="I23" s="269"/>
      <c r="J23" s="270"/>
    </row>
    <row r="24" spans="1:10">
      <c r="A24" s="269"/>
      <c r="B24" s="269"/>
      <c r="C24" s="269"/>
      <c r="D24" s="269"/>
      <c r="E24" s="269"/>
      <c r="F24" s="269"/>
      <c r="G24" s="269"/>
      <c r="H24" s="269"/>
      <c r="I24" s="269"/>
      <c r="J24" s="270"/>
    </row>
    <row r="25" spans="1:10">
      <c r="A25" s="269"/>
      <c r="B25" s="269"/>
      <c r="C25" s="269"/>
      <c r="D25" s="269"/>
      <c r="E25" s="269"/>
      <c r="F25" s="269"/>
      <c r="G25" s="269"/>
      <c r="H25" s="269"/>
      <c r="I25" s="269"/>
      <c r="J25" s="270"/>
    </row>
    <row r="26" spans="1:10">
      <c r="A26" s="269"/>
      <c r="B26" s="269"/>
      <c r="C26" s="269"/>
      <c r="D26" s="269"/>
      <c r="E26" s="269"/>
      <c r="F26" s="269"/>
      <c r="G26" s="269"/>
      <c r="H26" s="269"/>
      <c r="I26" s="269"/>
      <c r="J26" s="270"/>
    </row>
    <row r="27" spans="1:10">
      <c r="A27" s="269"/>
      <c r="B27" s="269"/>
      <c r="C27" s="269"/>
      <c r="D27" s="269"/>
      <c r="E27" s="269"/>
      <c r="F27" s="269"/>
      <c r="G27" s="269"/>
      <c r="H27" s="269"/>
      <c r="I27" s="269"/>
      <c r="J27" s="270"/>
    </row>
    <row r="28" spans="1:10">
      <c r="A28" s="269"/>
      <c r="B28" s="269"/>
      <c r="C28" s="269"/>
      <c r="D28" s="269"/>
      <c r="E28" s="269"/>
      <c r="F28" s="269"/>
      <c r="G28" s="269"/>
      <c r="H28" s="269"/>
      <c r="I28" s="269"/>
      <c r="J28" s="270"/>
    </row>
    <row r="29" spans="1:10">
      <c r="A29" s="269"/>
      <c r="B29" s="269"/>
      <c r="C29" s="269"/>
      <c r="D29" s="269"/>
      <c r="E29" s="269"/>
      <c r="F29" s="269"/>
      <c r="G29" s="269"/>
      <c r="H29" s="269"/>
      <c r="I29" s="269"/>
      <c r="J29" s="270"/>
    </row>
    <row r="30" spans="1:10">
      <c r="A30" s="269"/>
      <c r="B30" s="269"/>
      <c r="C30" s="269"/>
      <c r="D30" s="269"/>
      <c r="E30" s="269"/>
      <c r="F30" s="269"/>
      <c r="G30" s="269"/>
      <c r="H30" s="269"/>
      <c r="I30" s="269"/>
      <c r="J30" s="270"/>
    </row>
    <row r="31" spans="1:10">
      <c r="A31" s="269"/>
      <c r="B31" s="269"/>
      <c r="C31" s="269"/>
      <c r="D31" s="269"/>
      <c r="E31" s="269"/>
      <c r="F31" s="269"/>
      <c r="G31" s="269"/>
      <c r="H31" s="269"/>
      <c r="I31" s="269"/>
      <c r="J31" s="270"/>
    </row>
    <row r="32" spans="1:10">
      <c r="A32" s="269"/>
      <c r="B32" s="269"/>
      <c r="C32" s="269"/>
      <c r="D32" s="269"/>
      <c r="E32" s="269"/>
      <c r="F32" s="269"/>
      <c r="G32" s="269"/>
      <c r="H32" s="269"/>
      <c r="I32" s="269"/>
      <c r="J32" s="270"/>
    </row>
    <row r="33" spans="1:9">
      <c r="A33" s="269"/>
      <c r="B33" s="269"/>
      <c r="C33" s="269"/>
      <c r="D33" s="269"/>
      <c r="E33" s="269"/>
      <c r="F33" s="269"/>
      <c r="G33" s="269"/>
      <c r="H33" s="269"/>
      <c r="I33" s="269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6"/>
  <sheetViews>
    <sheetView workbookViewId="0">
      <selection activeCell="C18" sqref="C18"/>
    </sheetView>
  </sheetViews>
  <sheetFormatPr defaultColWidth="9" defaultRowHeight="14" outlineLevelCol="6"/>
  <cols>
    <col min="1" max="1" width="36" customWidth="1"/>
    <col min="2" max="3" width="8.5" customWidth="1"/>
    <col min="4" max="4" width="10" customWidth="1"/>
    <col min="5" max="5" width="9.12727272727273" customWidth="1"/>
  </cols>
  <sheetData>
    <row r="1" ht="35.25" customHeight="1" spans="1:5">
      <c r="A1" s="1" t="s">
        <v>114</v>
      </c>
      <c r="B1" s="1"/>
      <c r="C1" s="1"/>
      <c r="D1" s="1"/>
      <c r="E1" s="1"/>
    </row>
    <row r="2" ht="24" customHeight="1" spans="1:5">
      <c r="A2" s="180" t="s">
        <v>40</v>
      </c>
      <c r="B2" s="181" t="s">
        <v>14</v>
      </c>
      <c r="C2" s="181" t="s">
        <v>66</v>
      </c>
      <c r="D2" s="181" t="s">
        <v>67</v>
      </c>
      <c r="E2" s="7" t="s">
        <v>79</v>
      </c>
    </row>
    <row r="3" ht="27.75" customHeight="1" spans="1:5">
      <c r="A3" s="182" t="s">
        <v>115</v>
      </c>
      <c r="B3" s="165" t="s">
        <v>18</v>
      </c>
      <c r="C3" s="183">
        <v>227842.6</v>
      </c>
      <c r="D3" s="183">
        <v>1174733.4</v>
      </c>
      <c r="E3" s="184">
        <v>16.3</v>
      </c>
    </row>
    <row r="4" ht="27.75" customHeight="1" spans="1:5">
      <c r="A4" s="128" t="s">
        <v>116</v>
      </c>
      <c r="B4" s="169" t="s">
        <v>18</v>
      </c>
      <c r="C4" s="183">
        <f>[3]DY!$C$12</f>
        <v>176.4</v>
      </c>
      <c r="D4" s="183">
        <f>[3]DY!$D$12</f>
        <v>505.9</v>
      </c>
      <c r="E4" s="185">
        <f>[3]DY!$H$12</f>
        <v>-55.45</v>
      </c>
    </row>
    <row r="5" ht="27" customHeight="1" spans="1:5">
      <c r="A5" s="128" t="s">
        <v>117</v>
      </c>
      <c r="B5" s="169" t="s">
        <v>18</v>
      </c>
      <c r="C5" s="183">
        <f>[3]DY!$C$16</f>
        <v>5582.7</v>
      </c>
      <c r="D5" s="183">
        <f>[3]DY!$D$16</f>
        <v>29231.6</v>
      </c>
      <c r="E5" s="185">
        <f>[3]DY!$H$16</f>
        <v>4.08</v>
      </c>
    </row>
    <row r="6" ht="25.5" customHeight="1" spans="1:5">
      <c r="A6" s="128" t="s">
        <v>118</v>
      </c>
      <c r="B6" s="169" t="s">
        <v>18</v>
      </c>
      <c r="C6" s="183">
        <f>[3]DY!$C$20</f>
        <v>106.8</v>
      </c>
      <c r="D6" s="183">
        <f>[3]DY!$D$20</f>
        <v>533.5</v>
      </c>
      <c r="E6" s="184">
        <f>[3]DY!$H$20</f>
        <v>7745.59</v>
      </c>
    </row>
    <row r="7" ht="25.5" customHeight="1" spans="1:5">
      <c r="A7" s="128" t="s">
        <v>119</v>
      </c>
      <c r="B7" s="169" t="s">
        <v>18</v>
      </c>
      <c r="C7" s="183">
        <f>[3]DY!$C$24</f>
        <v>913.4</v>
      </c>
      <c r="D7" s="183">
        <f>[3]DY!$D$24</f>
        <v>4800.9</v>
      </c>
      <c r="E7" s="185">
        <f>[3]DY!$H$24</f>
        <v>20.94</v>
      </c>
    </row>
    <row r="8" ht="25.5" customHeight="1" spans="1:5">
      <c r="A8" s="125" t="s">
        <v>120</v>
      </c>
      <c r="B8" s="169" t="s">
        <v>18</v>
      </c>
      <c r="C8" s="183"/>
      <c r="D8" s="183">
        <v>834779</v>
      </c>
      <c r="E8" s="185">
        <v>22</v>
      </c>
    </row>
    <row r="9" ht="26.25" customHeight="1" spans="1:5">
      <c r="A9" s="128" t="s">
        <v>116</v>
      </c>
      <c r="B9" s="169" t="s">
        <v>18</v>
      </c>
      <c r="C9" s="183"/>
      <c r="D9" s="183">
        <v>184749</v>
      </c>
      <c r="E9" s="185">
        <v>37.4</v>
      </c>
    </row>
    <row r="10" ht="25.5" customHeight="1" spans="1:5">
      <c r="A10" s="128" t="s">
        <v>117</v>
      </c>
      <c r="B10" s="169" t="s">
        <v>18</v>
      </c>
      <c r="C10" s="183"/>
      <c r="D10" s="183">
        <v>650030</v>
      </c>
      <c r="E10" s="185">
        <v>18.3</v>
      </c>
    </row>
    <row r="11" ht="29.25" customHeight="1" spans="1:7">
      <c r="A11" s="125" t="s">
        <v>121</v>
      </c>
      <c r="B11" s="169" t="s">
        <v>18</v>
      </c>
      <c r="C11" s="183"/>
      <c r="D11" s="183">
        <v>101261</v>
      </c>
      <c r="E11" s="185">
        <v>48.9</v>
      </c>
      <c r="G11" s="119"/>
    </row>
    <row r="12" ht="23.25" customHeight="1" spans="1:5">
      <c r="A12" s="128" t="s">
        <v>122</v>
      </c>
      <c r="B12" s="169" t="s">
        <v>18</v>
      </c>
      <c r="C12" s="183"/>
      <c r="D12" s="183">
        <f>VLOOKUP(A12,[1]Sheet1!$E:$H,4,FALSE)</f>
        <v>3572</v>
      </c>
      <c r="E12" s="185">
        <f>VLOOKUP(A12,[1]Sheet1!$E:$I,5,FALSE)</f>
        <v>60.3</v>
      </c>
    </row>
    <row r="13" ht="23.25" customHeight="1" spans="1:5">
      <c r="A13" s="186" t="s">
        <v>123</v>
      </c>
      <c r="B13" s="187" t="s">
        <v>18</v>
      </c>
      <c r="C13" s="188"/>
      <c r="D13" s="188">
        <f>VLOOKUP(A13,[1]Sheet1!$E:$H,4,FALSE)</f>
        <v>97689</v>
      </c>
      <c r="E13" s="189">
        <f>VLOOKUP(A13,[1]Sheet1!$E:$I,5,FALSE)</f>
        <v>48.5</v>
      </c>
    </row>
    <row r="15" spans="3:4">
      <c r="C15" s="77"/>
      <c r="D15" s="77"/>
    </row>
    <row r="16" spans="3:3">
      <c r="C16" s="7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C17" sqref="C17"/>
    </sheetView>
  </sheetViews>
  <sheetFormatPr defaultColWidth="9" defaultRowHeight="14" outlineLevelCol="5"/>
  <cols>
    <col min="1" max="1" width="26.7545454545455" customWidth="1"/>
    <col min="2" max="2" width="9.37272727272727" customWidth="1"/>
    <col min="3" max="3" width="11" style="77" customWidth="1"/>
    <col min="4" max="4" width="9.25454545454545" customWidth="1"/>
  </cols>
  <sheetData>
    <row r="1" ht="33.75" customHeight="1" spans="1:4">
      <c r="A1" s="1" t="s">
        <v>124</v>
      </c>
      <c r="B1" s="1"/>
      <c r="C1" s="78"/>
      <c r="D1" s="1"/>
    </row>
    <row r="2" ht="27" customHeight="1" spans="1:4">
      <c r="A2" s="160" t="s">
        <v>40</v>
      </c>
      <c r="B2" s="161" t="s">
        <v>14</v>
      </c>
      <c r="C2" s="162" t="s">
        <v>67</v>
      </c>
      <c r="D2" s="163" t="s">
        <v>16</v>
      </c>
    </row>
    <row r="3" ht="30" customHeight="1" spans="1:4">
      <c r="A3" s="164" t="s">
        <v>125</v>
      </c>
      <c r="B3" s="165" t="s">
        <v>18</v>
      </c>
      <c r="C3" s="166">
        <v>435190</v>
      </c>
      <c r="D3" s="167">
        <v>11.3</v>
      </c>
    </row>
    <row r="4" ht="23.25" customHeight="1" spans="1:4">
      <c r="A4" s="168" t="s">
        <v>126</v>
      </c>
      <c r="B4" s="169" t="s">
        <v>18</v>
      </c>
      <c r="C4" s="170">
        <v>263164</v>
      </c>
      <c r="D4" s="171">
        <v>10.6</v>
      </c>
    </row>
    <row r="5" ht="24" customHeight="1" spans="1:6">
      <c r="A5" s="168" t="s">
        <v>127</v>
      </c>
      <c r="B5" s="169" t="s">
        <v>18</v>
      </c>
      <c r="C5" s="170">
        <v>172026</v>
      </c>
      <c r="D5" s="171">
        <v>12.4</v>
      </c>
      <c r="F5" s="172"/>
    </row>
    <row r="6" ht="24.75" customHeight="1" spans="1:4">
      <c r="A6" s="168" t="s">
        <v>128</v>
      </c>
      <c r="B6" s="169" t="s">
        <v>18</v>
      </c>
      <c r="C6" s="173">
        <v>35535</v>
      </c>
      <c r="D6" s="174">
        <v>1374.48</v>
      </c>
    </row>
    <row r="7" ht="27" customHeight="1" spans="1:4">
      <c r="A7" s="168" t="s">
        <v>129</v>
      </c>
      <c r="B7" s="169" t="s">
        <v>18</v>
      </c>
      <c r="C7" s="173">
        <v>39598</v>
      </c>
      <c r="D7" s="174">
        <v>-18.75</v>
      </c>
    </row>
    <row r="8" ht="27" customHeight="1" spans="1:4">
      <c r="A8" s="168" t="s">
        <v>130</v>
      </c>
      <c r="B8" s="169" t="s">
        <v>18</v>
      </c>
      <c r="C8" s="173">
        <v>360057</v>
      </c>
      <c r="D8" s="174">
        <v>6</v>
      </c>
    </row>
    <row r="9" ht="27" customHeight="1" spans="1:4">
      <c r="A9" s="175" t="s">
        <v>131</v>
      </c>
      <c r="B9" s="169" t="s">
        <v>18</v>
      </c>
      <c r="C9" s="111">
        <v>173851</v>
      </c>
      <c r="D9" s="174"/>
    </row>
    <row r="10" ht="26.25" customHeight="1" spans="1:4">
      <c r="A10" s="175" t="s">
        <v>132</v>
      </c>
      <c r="B10" s="169" t="s">
        <v>133</v>
      </c>
      <c r="C10" s="111">
        <v>72695</v>
      </c>
      <c r="D10" s="174">
        <v>540.9</v>
      </c>
    </row>
    <row r="11" ht="27" customHeight="1" spans="1:4">
      <c r="A11" s="175" t="s">
        <v>134</v>
      </c>
      <c r="B11" s="169" t="s">
        <v>133</v>
      </c>
      <c r="C11" s="173">
        <v>181410</v>
      </c>
      <c r="D11" s="171">
        <v>1.6</v>
      </c>
    </row>
    <row r="12" ht="27.75" customHeight="1" spans="1:4">
      <c r="A12" s="176" t="s">
        <v>135</v>
      </c>
      <c r="B12" s="177" t="s">
        <v>18</v>
      </c>
      <c r="C12" s="178">
        <v>134142</v>
      </c>
      <c r="D12" s="179">
        <v>6.3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7"/>
  <sheetViews>
    <sheetView workbookViewId="0">
      <selection activeCell="F14" sqref="F14"/>
    </sheetView>
  </sheetViews>
  <sheetFormatPr defaultColWidth="9" defaultRowHeight="14" outlineLevelCol="4"/>
  <cols>
    <col min="1" max="1" width="30.8727272727273" customWidth="1"/>
    <col min="2" max="2" width="10.7545454545455" style="77" customWidth="1"/>
    <col min="3" max="4" width="9.37272727272727" customWidth="1"/>
    <col min="5" max="5" width="12.6272727272727" customWidth="1"/>
  </cols>
  <sheetData>
    <row r="1" ht="44.25" customHeight="1" spans="1:4">
      <c r="A1" s="134" t="s">
        <v>136</v>
      </c>
      <c r="B1" s="135"/>
      <c r="C1" s="134"/>
      <c r="D1" s="134"/>
    </row>
    <row r="2" ht="21" customHeight="1" spans="1:4">
      <c r="A2" s="136"/>
      <c r="B2" s="137"/>
      <c r="D2" s="138" t="s">
        <v>39</v>
      </c>
    </row>
    <row r="3" ht="25.5" customHeight="1" spans="1:4">
      <c r="A3" s="139" t="s">
        <v>40</v>
      </c>
      <c r="B3" s="140" t="s">
        <v>66</v>
      </c>
      <c r="C3" s="69" t="s">
        <v>67</v>
      </c>
      <c r="D3" s="70" t="s">
        <v>137</v>
      </c>
    </row>
    <row r="4" ht="28.5" customHeight="1" spans="1:4">
      <c r="A4" s="141" t="s">
        <v>138</v>
      </c>
      <c r="B4" s="142">
        <f>[4]收入进度2!$H$14</f>
        <v>27203.514216</v>
      </c>
      <c r="C4" s="111">
        <f>[4]收入进度2!$C$14</f>
        <v>150462.009339</v>
      </c>
      <c r="D4" s="143">
        <f>[4]收入进度2!$G$14</f>
        <v>24.2891914115548</v>
      </c>
    </row>
    <row r="5" ht="27.75" customHeight="1" spans="1:4">
      <c r="A5" s="144" t="s">
        <v>139</v>
      </c>
      <c r="B5" s="145">
        <f>[4]收入进度2!$H$6</f>
        <v>9707.996016</v>
      </c>
      <c r="C5" s="111">
        <f>[4]收入进度2!$C$6</f>
        <v>71018.976689</v>
      </c>
      <c r="D5" s="143">
        <f>[4]收入进度2!$G$6</f>
        <v>30.8623119384559</v>
      </c>
    </row>
    <row r="6" ht="27.75" customHeight="1" spans="1:5">
      <c r="A6" s="146" t="s">
        <v>140</v>
      </c>
      <c r="B6" s="145">
        <f>[4]收入进度2!$H$29</f>
        <v>6615</v>
      </c>
      <c r="C6" s="147">
        <f>[4]收入进度2!$C$29</f>
        <v>29149</v>
      </c>
      <c r="D6" s="143">
        <f>[4]收入进度2!$G$29</f>
        <v>7.06310144714611</v>
      </c>
      <c r="E6" s="51"/>
    </row>
    <row r="7" ht="22.5" customHeight="1" spans="1:5">
      <c r="A7" s="144" t="s">
        <v>141</v>
      </c>
      <c r="B7" s="145">
        <f>[4]收入进度1!$G$7</f>
        <v>1501</v>
      </c>
      <c r="C7" s="147">
        <f>[4]收入进度1!$C$7</f>
        <v>10476</v>
      </c>
      <c r="D7" s="112">
        <f>[4]收入进度1!$F$7</f>
        <v>-1.19777421484486</v>
      </c>
      <c r="E7" s="51"/>
    </row>
    <row r="8" ht="22.5" customHeight="1" spans="1:5">
      <c r="A8" s="148" t="s">
        <v>142</v>
      </c>
      <c r="B8" s="149">
        <f>[4]收入进度1!$G$8</f>
        <v>2657</v>
      </c>
      <c r="C8" s="147">
        <f>[4]收入进度1!$C$8</f>
        <v>5168</v>
      </c>
      <c r="D8" s="112">
        <f>[4]收入进度1!$F$8</f>
        <v>-5.43458371454712</v>
      </c>
      <c r="E8" s="51"/>
    </row>
    <row r="9" ht="24" customHeight="1" spans="1:5">
      <c r="A9" s="144" t="s">
        <v>143</v>
      </c>
      <c r="B9" s="145">
        <f>[4]收入进度1!$G$9</f>
        <v>174</v>
      </c>
      <c r="C9" s="150">
        <f>[4]收入进度1!$C$9</f>
        <v>842</v>
      </c>
      <c r="D9" s="112">
        <f>[4]收入进度1!$F$9</f>
        <v>6.71736375158428</v>
      </c>
      <c r="E9" s="51"/>
    </row>
    <row r="10" ht="23.25" customHeight="1" spans="1:5">
      <c r="A10" s="144" t="s">
        <v>144</v>
      </c>
      <c r="B10" s="145">
        <f>[4]收入进度2!$H$30</f>
        <v>3093</v>
      </c>
      <c r="C10" s="147">
        <f>[4]收入进度2!$C$30</f>
        <v>41870</v>
      </c>
      <c r="D10" s="112">
        <f>[4]收入进度2!$G$30</f>
        <v>54.8217719272297</v>
      </c>
      <c r="E10" s="51"/>
    </row>
    <row r="11" ht="21.75" customHeight="1" spans="1:4">
      <c r="A11" s="141" t="s">
        <v>145</v>
      </c>
      <c r="B11" s="145">
        <f>[4]支出进度!$J$29</f>
        <v>37333</v>
      </c>
      <c r="C11" s="147">
        <f>[4]支出进度!$E$29</f>
        <v>341382</v>
      </c>
      <c r="D11" s="112">
        <f>[4]支出进度!$I$29</f>
        <v>-13.0504990818117</v>
      </c>
    </row>
    <row r="12" ht="23.25" customHeight="1" spans="1:4">
      <c r="A12" s="141" t="s">
        <v>146</v>
      </c>
      <c r="B12" s="151">
        <f>'[5](9)廉江市全金融机构（含外资）人民币信贷收支合并表'!$B$3</f>
        <v>4718647.851376</v>
      </c>
      <c r="C12" s="152"/>
      <c r="D12" s="112">
        <v>1.9</v>
      </c>
    </row>
    <row r="13" ht="21" customHeight="1" spans="1:5">
      <c r="A13" s="153" t="s">
        <v>147</v>
      </c>
      <c r="B13" s="151">
        <f>'[5](9)廉江市全金融机构（含外资）人民币信贷收支合并表'!$B$5</f>
        <v>3923508.492927</v>
      </c>
      <c r="C13" s="152"/>
      <c r="D13" s="112">
        <v>6.2</v>
      </c>
      <c r="E13" s="51"/>
    </row>
    <row r="14" ht="18" customHeight="1" spans="1:5">
      <c r="A14" s="154" t="s">
        <v>148</v>
      </c>
      <c r="B14" s="151">
        <f>'[5](9)廉江市全金融机构（含外资）人民币信贷收支合并表'!$H$3</f>
        <v>2554246.341167</v>
      </c>
      <c r="C14" s="147"/>
      <c r="D14" s="112">
        <v>12.4</v>
      </c>
      <c r="E14" s="155"/>
    </row>
    <row r="15" ht="22.5" customHeight="1" spans="1:5">
      <c r="A15" s="153" t="s">
        <v>149</v>
      </c>
      <c r="B15" s="151">
        <f>'[5](9)廉江市全金融机构（含外资）人民币信贷收支合并表'!$H$6+'[5](9)廉江市全金融机构（含外资）人民币信贷收支合并表'!$H$13</f>
        <v>316652.158857</v>
      </c>
      <c r="C15" s="147"/>
      <c r="D15" s="112">
        <v>-1.9</v>
      </c>
      <c r="E15" s="155"/>
    </row>
    <row r="16" ht="24" customHeight="1" spans="1:4">
      <c r="A16" s="156" t="s">
        <v>150</v>
      </c>
      <c r="B16" s="157">
        <f>'[5](9)廉江市全金融机构（含外资）人民币信贷收支合并表'!$H$9+'[5](9)廉江市全金融机构（含外资）人民币信贷收支合并表'!$H$14</f>
        <v>2081847.595026</v>
      </c>
      <c r="C16" s="158"/>
      <c r="D16" s="159">
        <v>11.7</v>
      </c>
    </row>
    <row r="17" spans="2:4">
      <c r="B17" s="118"/>
      <c r="C17" s="62"/>
      <c r="D17" s="6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0"/>
  <sheetViews>
    <sheetView workbookViewId="0">
      <selection activeCell="O19" sqref="O19"/>
    </sheetView>
  </sheetViews>
  <sheetFormatPr defaultColWidth="9" defaultRowHeight="14" outlineLevelCol="2"/>
  <cols>
    <col min="1" max="1" width="32.6272727272727" customWidth="1"/>
    <col min="2" max="2" width="10.1272727272727" customWidth="1"/>
    <col min="3" max="3" width="9.62727272727273" customWidth="1"/>
  </cols>
  <sheetData>
    <row r="1" ht="26.25" customHeight="1" spans="1:3">
      <c r="A1" s="1" t="s">
        <v>151</v>
      </c>
      <c r="B1" s="1"/>
      <c r="C1" s="1"/>
    </row>
    <row r="2" ht="22.5" customHeight="1" spans="1:3">
      <c r="A2" s="66"/>
      <c r="B2" s="66"/>
      <c r="C2" s="124" t="s">
        <v>152</v>
      </c>
    </row>
    <row r="3" ht="24.75" customHeight="1" spans="1:3">
      <c r="A3" s="68" t="s">
        <v>40</v>
      </c>
      <c r="B3" s="69" t="s">
        <v>66</v>
      </c>
      <c r="C3" s="70" t="s">
        <v>67</v>
      </c>
    </row>
    <row r="4" ht="26.25" customHeight="1" spans="1:3">
      <c r="A4" s="125" t="s">
        <v>153</v>
      </c>
      <c r="B4" s="126">
        <v>97.8</v>
      </c>
      <c r="C4" s="127">
        <v>96.8</v>
      </c>
    </row>
    <row r="5" ht="24.75" customHeight="1" spans="1:3">
      <c r="A5" s="128" t="s">
        <v>154</v>
      </c>
      <c r="B5" s="129">
        <v>91.7</v>
      </c>
      <c r="C5" s="130">
        <v>92.9</v>
      </c>
    </row>
    <row r="6" ht="17.5" spans="1:3">
      <c r="A6" s="128" t="s">
        <v>155</v>
      </c>
      <c r="B6" s="129">
        <v>103.9</v>
      </c>
      <c r="C6" s="130">
        <v>103.7</v>
      </c>
    </row>
    <row r="7" ht="17.5" spans="1:3">
      <c r="A7" s="128" t="s">
        <v>156</v>
      </c>
      <c r="B7" s="129">
        <v>76.2</v>
      </c>
      <c r="C7" s="130">
        <v>89.6</v>
      </c>
    </row>
    <row r="8" ht="17.5" spans="1:3">
      <c r="A8" s="128" t="s">
        <v>157</v>
      </c>
      <c r="B8" s="129">
        <v>71.6</v>
      </c>
      <c r="C8" s="130">
        <v>77</v>
      </c>
    </row>
    <row r="9" ht="17.5" spans="1:3">
      <c r="A9" s="128" t="s">
        <v>158</v>
      </c>
      <c r="B9" s="129">
        <v>92.3</v>
      </c>
      <c r="C9" s="130">
        <v>95.1</v>
      </c>
    </row>
    <row r="10" ht="17.5" spans="1:3">
      <c r="A10" s="128" t="s">
        <v>159</v>
      </c>
      <c r="B10" s="129">
        <v>96.7</v>
      </c>
      <c r="C10" s="130">
        <v>97.2</v>
      </c>
    </row>
    <row r="11" ht="17.5" spans="1:3">
      <c r="A11" s="128" t="s">
        <v>160</v>
      </c>
      <c r="B11" s="129">
        <v>95.7</v>
      </c>
      <c r="C11" s="130">
        <v>96.5</v>
      </c>
    </row>
    <row r="12" ht="17.5" spans="1:3">
      <c r="A12" s="128" t="s">
        <v>161</v>
      </c>
      <c r="B12" s="129">
        <v>100.8</v>
      </c>
      <c r="C12" s="130">
        <v>99.8</v>
      </c>
    </row>
    <row r="13" ht="17.5" spans="1:3">
      <c r="A13" s="128" t="s">
        <v>162</v>
      </c>
      <c r="B13" s="129">
        <v>102.8</v>
      </c>
      <c r="C13" s="130">
        <v>100.1</v>
      </c>
    </row>
    <row r="14" ht="17.5" spans="1:3">
      <c r="A14" s="128" t="s">
        <v>163</v>
      </c>
      <c r="B14" s="129">
        <v>100.2</v>
      </c>
      <c r="C14" s="130">
        <v>99.8</v>
      </c>
    </row>
    <row r="15" ht="17.5" spans="1:3">
      <c r="A15" s="128" t="s">
        <v>164</v>
      </c>
      <c r="B15" s="129">
        <v>106.1</v>
      </c>
      <c r="C15" s="130">
        <v>100.4</v>
      </c>
    </row>
    <row r="16" ht="17.5" spans="1:3">
      <c r="A16" s="128" t="s">
        <v>165</v>
      </c>
      <c r="B16" s="129">
        <v>100.6</v>
      </c>
      <c r="C16" s="130">
        <v>99.9</v>
      </c>
    </row>
    <row r="17" ht="17.5" spans="1:3">
      <c r="A17" s="128" t="s">
        <v>166</v>
      </c>
      <c r="B17" s="129">
        <v>101.2</v>
      </c>
      <c r="C17" s="130">
        <v>101.1</v>
      </c>
    </row>
    <row r="18" ht="17.5" spans="1:3">
      <c r="A18" s="128" t="s">
        <v>167</v>
      </c>
      <c r="B18" s="129">
        <v>94.3</v>
      </c>
      <c r="C18" s="130">
        <v>94.3</v>
      </c>
    </row>
    <row r="19" ht="17.5" spans="1:3">
      <c r="A19" s="128" t="s">
        <v>168</v>
      </c>
      <c r="B19" s="129">
        <v>100.1</v>
      </c>
      <c r="C19" s="130">
        <v>98.6</v>
      </c>
    </row>
    <row r="20" ht="24" customHeight="1" spans="1:3">
      <c r="A20" s="131" t="s">
        <v>169</v>
      </c>
      <c r="B20" s="132">
        <v>99</v>
      </c>
      <c r="C20" s="133">
        <v>97.5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H16" sqref="H16"/>
    </sheetView>
  </sheetViews>
  <sheetFormatPr defaultColWidth="9" defaultRowHeight="14"/>
  <cols>
    <col min="1" max="1" width="14.2545454545455" customWidth="1"/>
    <col min="2" max="2" width="13.8727272727273" customWidth="1"/>
    <col min="3" max="3" width="16.2545454545455" customWidth="1"/>
  </cols>
  <sheetData>
    <row r="1" ht="23.25" customHeight="1" spans="1:3">
      <c r="A1" s="1" t="s">
        <v>170</v>
      </c>
      <c r="B1" s="1"/>
      <c r="C1" s="1"/>
    </row>
    <row r="2" ht="15.75" spans="1:3">
      <c r="A2" s="66"/>
      <c r="B2" s="66"/>
      <c r="C2" s="3" t="s">
        <v>39</v>
      </c>
    </row>
    <row r="3" ht="25.5" customHeight="1" spans="1:3">
      <c r="A3" s="68" t="s">
        <v>171</v>
      </c>
      <c r="B3" s="69" t="s">
        <v>172</v>
      </c>
      <c r="C3" s="70" t="s">
        <v>16</v>
      </c>
    </row>
    <row r="4" ht="17.5" spans="1:3">
      <c r="A4" s="71" t="s">
        <v>173</v>
      </c>
      <c r="B4" s="105">
        <v>4834950</v>
      </c>
      <c r="C4" s="117">
        <v>0.2</v>
      </c>
    </row>
    <row r="5" ht="17.5" spans="1:3">
      <c r="A5" s="71" t="s">
        <v>174</v>
      </c>
      <c r="B5" s="111">
        <v>678579</v>
      </c>
      <c r="C5" s="117">
        <v>1</v>
      </c>
    </row>
    <row r="6" ht="17.5" spans="1:3">
      <c r="A6" s="71" t="s">
        <v>175</v>
      </c>
      <c r="B6" s="118">
        <v>112094</v>
      </c>
      <c r="C6" s="93">
        <v>-2.1</v>
      </c>
    </row>
    <row r="7" ht="17.5" spans="1:3">
      <c r="A7" s="71" t="s">
        <v>176</v>
      </c>
      <c r="B7" s="118">
        <v>145921</v>
      </c>
      <c r="C7" s="93">
        <v>0.9</v>
      </c>
    </row>
    <row r="8" ht="17.5" spans="1:3">
      <c r="A8" s="71" t="s">
        <v>177</v>
      </c>
      <c r="B8" s="118">
        <v>201246</v>
      </c>
      <c r="C8" s="93">
        <v>4.3</v>
      </c>
    </row>
    <row r="9" ht="17.5" spans="1:3">
      <c r="A9" s="71" t="s">
        <v>178</v>
      </c>
      <c r="B9" s="118">
        <v>152146</v>
      </c>
      <c r="C9" s="93">
        <v>0.5</v>
      </c>
    </row>
    <row r="10" ht="17.5" spans="1:3">
      <c r="A10" s="71" t="s">
        <v>179</v>
      </c>
      <c r="B10" s="118">
        <v>365144</v>
      </c>
      <c r="C10" s="93">
        <v>0.2</v>
      </c>
    </row>
    <row r="11" ht="17.5" spans="1:3">
      <c r="A11" s="71" t="s">
        <v>180</v>
      </c>
      <c r="B11" s="118">
        <v>186318</v>
      </c>
      <c r="C11" s="93">
        <v>3</v>
      </c>
    </row>
    <row r="12" ht="17.5" spans="1:3">
      <c r="A12" s="71" t="s">
        <v>181</v>
      </c>
      <c r="B12" s="118">
        <v>90250</v>
      </c>
      <c r="C12" s="93">
        <v>0.2</v>
      </c>
    </row>
    <row r="13" ht="17.5" spans="1:3">
      <c r="A13" s="71" t="s">
        <v>182</v>
      </c>
      <c r="B13" s="118">
        <v>334165</v>
      </c>
      <c r="C13" s="93">
        <v>0.3</v>
      </c>
    </row>
    <row r="14" ht="17.5" spans="1:3">
      <c r="A14" s="71" t="s">
        <v>183</v>
      </c>
      <c r="B14" s="118">
        <v>351471</v>
      </c>
      <c r="C14" s="93">
        <v>1.1</v>
      </c>
    </row>
    <row r="15" ht="17.5" spans="1:3">
      <c r="A15" s="71" t="s">
        <v>184</v>
      </c>
      <c r="B15" s="118">
        <v>560300</v>
      </c>
      <c r="C15" s="93">
        <v>6.6</v>
      </c>
    </row>
    <row r="16" ht="17.5" spans="1:3">
      <c r="A16" s="71" t="s">
        <v>185</v>
      </c>
      <c r="B16" s="118">
        <v>228497</v>
      </c>
      <c r="C16" s="93">
        <v>-1.1</v>
      </c>
    </row>
    <row r="17" ht="17.5" spans="1:3">
      <c r="A17" s="71" t="s">
        <v>186</v>
      </c>
      <c r="B17" s="118">
        <v>370939</v>
      </c>
      <c r="C17" s="93">
        <v>5.8</v>
      </c>
    </row>
    <row r="18" ht="17.5" spans="1:5">
      <c r="A18" s="71" t="s">
        <v>187</v>
      </c>
      <c r="B18" s="118">
        <v>143454</v>
      </c>
      <c r="C18" s="93">
        <v>1</v>
      </c>
      <c r="E18" s="119"/>
    </row>
    <row r="19" ht="17.5" spans="1:3">
      <c r="A19" s="71" t="s">
        <v>188</v>
      </c>
      <c r="B19" s="118">
        <v>117528</v>
      </c>
      <c r="C19" s="93">
        <v>3.5</v>
      </c>
    </row>
    <row r="20" ht="17.5" spans="1:3">
      <c r="A20" s="71" t="s">
        <v>189</v>
      </c>
      <c r="B20" s="118">
        <v>500532</v>
      </c>
      <c r="C20" s="93">
        <v>1.8</v>
      </c>
    </row>
    <row r="21" ht="17.5" spans="1:3">
      <c r="A21" s="71" t="s">
        <v>190</v>
      </c>
      <c r="B21" s="118">
        <v>97975</v>
      </c>
      <c r="C21" s="94">
        <v>-2.5</v>
      </c>
    </row>
    <row r="22" ht="17.5" spans="1:3">
      <c r="A22" s="71" t="s">
        <v>191</v>
      </c>
      <c r="B22" s="118">
        <v>116882</v>
      </c>
      <c r="C22" s="93">
        <v>0.3</v>
      </c>
    </row>
    <row r="23" ht="17.5" spans="1:3">
      <c r="A23" s="71" t="s">
        <v>192</v>
      </c>
      <c r="B23" s="118">
        <v>138837</v>
      </c>
      <c r="C23" s="93">
        <v>0.3</v>
      </c>
    </row>
    <row r="24" ht="17.5" spans="1:3">
      <c r="A24" s="71" t="s">
        <v>193</v>
      </c>
      <c r="B24" s="118">
        <v>166911</v>
      </c>
      <c r="C24" s="93">
        <v>1.5</v>
      </c>
    </row>
    <row r="25" ht="18.25" spans="1:10">
      <c r="A25" s="74" t="s">
        <v>194</v>
      </c>
      <c r="B25" s="120">
        <v>73537</v>
      </c>
      <c r="C25" s="121">
        <v>-7.1</v>
      </c>
      <c r="J25" s="123"/>
    </row>
    <row r="26" ht="15" spans="2:3">
      <c r="B26" s="122"/>
      <c r="C26" s="97"/>
    </row>
  </sheetData>
  <mergeCells count="1">
    <mergeCell ref="A1:C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H12" sqref="H12"/>
    </sheetView>
  </sheetViews>
  <sheetFormatPr defaultColWidth="9" defaultRowHeight="14" outlineLevelCol="4"/>
  <cols>
    <col min="1" max="1" width="11.6272727272727" customWidth="1"/>
    <col min="2" max="2" width="7.5" style="62" customWidth="1"/>
    <col min="3" max="4" width="9.75454545454545" style="62" customWidth="1"/>
    <col min="5" max="5" width="9.62727272727273" style="98" customWidth="1"/>
    <col min="6" max="6" width="4" customWidth="1"/>
  </cols>
  <sheetData>
    <row r="1" ht="29.25" customHeight="1" spans="1:5">
      <c r="A1" s="1" t="s">
        <v>195</v>
      </c>
      <c r="B1" s="1"/>
      <c r="C1" s="1"/>
      <c r="D1" s="1"/>
      <c r="E1"/>
    </row>
    <row r="2" ht="18.25" spans="1:4">
      <c r="A2" s="66"/>
      <c r="B2" s="99"/>
      <c r="C2" s="99"/>
      <c r="D2" s="100" t="s">
        <v>39</v>
      </c>
    </row>
    <row r="3" ht="31.5" customHeight="1" spans="1:5">
      <c r="A3" s="101"/>
      <c r="B3" s="54" t="s">
        <v>196</v>
      </c>
      <c r="C3" s="69" t="s">
        <v>66</v>
      </c>
      <c r="D3" s="69" t="s">
        <v>67</v>
      </c>
      <c r="E3" s="102" t="s">
        <v>16</v>
      </c>
    </row>
    <row r="4" s="51" customFormat="1" ht="17.5" spans="1:5">
      <c r="A4" s="103" t="s">
        <v>197</v>
      </c>
      <c r="B4" s="104">
        <f>VLOOKUP(A4,'[6]2021-5规上工业总产值 分镇'!$B$1:$C$65536,2,FALSE)</f>
        <v>177</v>
      </c>
      <c r="C4" s="105">
        <f>VLOOKUP(A4,'[6]2021-5规上工业总产值 分镇'!$B$1:$D$65536,3,FALSE)</f>
        <v>149085.222</v>
      </c>
      <c r="D4" s="105">
        <f>VLOOKUP(A4,'[6]2021-5规上工业总产值 分镇'!$B$1:$E$65536,4,FALSE)</f>
        <v>652706.443</v>
      </c>
      <c r="E4" s="106">
        <f>VLOOKUP(A4,'[6]2021-5规上工业总产值 分镇'!$B$1:$I$65536,8,FALSE)</f>
        <v>23.3000008406463</v>
      </c>
    </row>
    <row r="5" s="51" customFormat="1" ht="17.5" spans="1:5">
      <c r="A5" s="71" t="s">
        <v>198</v>
      </c>
      <c r="B5" s="107">
        <f>VLOOKUP(A5,'[6]2021-5规上工业总产值 分镇'!$B$1:$C$65536,2,FALSE)</f>
        <v>60</v>
      </c>
      <c r="C5" s="108">
        <f>VLOOKUP(A5,'[6]2021-5规上工业总产值 分镇'!$B$1:$D$65536,3,FALSE)</f>
        <v>30965.803</v>
      </c>
      <c r="D5" s="108">
        <f>VLOOKUP(A5,'[6]2021-5规上工业总产值 分镇'!$B$1:$E$65536,4,FALSE)</f>
        <v>141441.869</v>
      </c>
      <c r="E5" s="109">
        <f>VLOOKUP(A5,'[6]2021-5规上工业总产值 分镇'!$B$1:$I$65536,8,FALSE)</f>
        <v>4.8982409696211</v>
      </c>
    </row>
    <row r="6" s="51" customFormat="1" ht="17.5" spans="1:5">
      <c r="A6" s="71" t="s">
        <v>199</v>
      </c>
      <c r="B6" s="107">
        <f>VLOOKUP(A6,'[6]2021-5规上工业总产值 分镇'!$B$1:$C$65536,2,FALSE)</f>
        <v>3</v>
      </c>
      <c r="C6" s="108">
        <f>VLOOKUP(A6,'[6]2021-5规上工业总产值 分镇'!$B$1:$D$65536,3,FALSE)</f>
        <v>653.4</v>
      </c>
      <c r="D6" s="108">
        <f>VLOOKUP(A6,'[6]2021-5规上工业总产值 分镇'!$B$1:$E$65536,4,FALSE)</f>
        <v>3110.9</v>
      </c>
      <c r="E6" s="109">
        <f>VLOOKUP(A6,'[6]2021-5规上工业总产值 分镇'!$B$1:$I$65536,8,FALSE)</f>
        <v>23.1405411346071</v>
      </c>
    </row>
    <row r="7" s="51" customFormat="1" ht="17.5" spans="1:5">
      <c r="A7" s="71" t="s">
        <v>200</v>
      </c>
      <c r="B7" s="107">
        <f>VLOOKUP(A7,'[6]2021-5规上工业总产值 分镇'!$B$1:$C$65536,2,FALSE)</f>
        <v>2</v>
      </c>
      <c r="C7" s="108">
        <f>VLOOKUP(A7,'[6]2021-5规上工业总产值 分镇'!$B$1:$D$65536,3,FALSE)</f>
        <v>860.4</v>
      </c>
      <c r="D7" s="108">
        <f>VLOOKUP(A7,'[6]2021-5规上工业总产值 分镇'!$B$1:$E$65536,4,FALSE)</f>
        <v>3967.1</v>
      </c>
      <c r="E7" s="109">
        <f>VLOOKUP(A7,'[6]2021-5规上工业总产值 分镇'!$B$1:$I$65536,8,FALSE)</f>
        <v>-3.79790327632399</v>
      </c>
    </row>
    <row r="8" s="51" customFormat="1" ht="17.5" spans="1:5">
      <c r="A8" s="71" t="s">
        <v>201</v>
      </c>
      <c r="B8" s="107">
        <f>VLOOKUP(A8,'[6]2021-5规上工业总产值 分镇'!$B$1:$C$65536,2,FALSE)</f>
        <v>7</v>
      </c>
      <c r="C8" s="108">
        <f>VLOOKUP(A8,'[6]2021-5规上工业总产值 分镇'!$B$1:$D$65536,3,FALSE)</f>
        <v>4440.341</v>
      </c>
      <c r="D8" s="108">
        <f>VLOOKUP(A8,'[6]2021-5规上工业总产值 分镇'!$B$1:$E$65536,4,FALSE)</f>
        <v>13813.925</v>
      </c>
      <c r="E8" s="109">
        <f>VLOOKUP(A8,'[6]2021-5规上工业总产值 分镇'!$B$1:$I$65536,8,FALSE)</f>
        <v>-10.5038742018716</v>
      </c>
    </row>
    <row r="9" s="51" customFormat="1" ht="17.5" spans="1:5">
      <c r="A9" s="71" t="s">
        <v>202</v>
      </c>
      <c r="B9" s="107">
        <f>VLOOKUP(A9,'[6]2021-5规上工业总产值 分镇'!$B$1:$C$65536,2,FALSE)</f>
        <v>6</v>
      </c>
      <c r="C9" s="108">
        <f>VLOOKUP(A9,'[6]2021-5规上工业总产值 分镇'!$B$1:$D$65536,3,FALSE)</f>
        <v>4397.994</v>
      </c>
      <c r="D9" s="108">
        <f>VLOOKUP(A9,'[6]2021-5规上工业总产值 分镇'!$B$1:$E$65536,4,FALSE)</f>
        <v>24420.45</v>
      </c>
      <c r="E9" s="109">
        <f>VLOOKUP(A9,'[6]2021-5规上工业总产值 分镇'!$B$1:$I$65536,8,FALSE)</f>
        <v>23.58545006175</v>
      </c>
    </row>
    <row r="10" s="51" customFormat="1" ht="17.5" spans="1:5">
      <c r="A10" s="71" t="s">
        <v>203</v>
      </c>
      <c r="B10" s="107">
        <f>VLOOKUP(A10,'[6]2021-5规上工业总产值 分镇'!$B$1:$C$65536,2,FALSE)</f>
        <v>8</v>
      </c>
      <c r="C10" s="108">
        <f>VLOOKUP(A10,'[6]2021-5规上工业总产值 分镇'!$B$1:$D$65536,3,FALSE)</f>
        <v>3747.9</v>
      </c>
      <c r="D10" s="108">
        <f>VLOOKUP(A10,'[6]2021-5规上工业总产值 分镇'!$B$1:$E$65536,4,FALSE)</f>
        <v>22795</v>
      </c>
      <c r="E10" s="109">
        <f>VLOOKUP(A10,'[6]2021-5规上工业总产值 分镇'!$B$1:$I$65536,8,FALSE)</f>
        <v>12.3627786281013</v>
      </c>
    </row>
    <row r="11" s="51" customFormat="1" ht="17.5" spans="1:5">
      <c r="A11" s="71" t="s">
        <v>204</v>
      </c>
      <c r="B11" s="107">
        <f>VLOOKUP(A11,'[6]2021-5规上工业总产值 分镇'!$B$1:$C$65536,2,FALSE)</f>
        <v>3</v>
      </c>
      <c r="C11" s="108">
        <f>VLOOKUP(A11,'[6]2021-5规上工业总产值 分镇'!$B$1:$D$65536,3,FALSE)</f>
        <v>868.3</v>
      </c>
      <c r="D11" s="108">
        <f>VLOOKUP(A11,'[6]2021-5规上工业总产值 分镇'!$B$1:$E$65536,4,FALSE)</f>
        <v>4525.7</v>
      </c>
      <c r="E11" s="109">
        <f>VLOOKUP(A11,'[6]2021-5规上工业总产值 分镇'!$B$1:$I$65536,8,FALSE)</f>
        <v>21.2241811057326</v>
      </c>
    </row>
    <row r="12" s="51" customFormat="1" ht="17.5" spans="1:5">
      <c r="A12" s="71" t="s">
        <v>205</v>
      </c>
      <c r="B12" s="107">
        <f>VLOOKUP(A12,'[6]2021-5规上工业总产值 分镇'!$B$1:$C$65536,2,FALSE)</f>
        <v>8</v>
      </c>
      <c r="C12" s="108">
        <f>VLOOKUP(A12,'[6]2021-5规上工业总产值 分镇'!$B$1:$D$65536,3,FALSE)</f>
        <v>2411.73</v>
      </c>
      <c r="D12" s="108">
        <f>VLOOKUP(A12,'[6]2021-5规上工业总产值 分镇'!$B$1:$E$65536,4,FALSE)</f>
        <v>12749.738</v>
      </c>
      <c r="E12" s="109">
        <f>VLOOKUP(A12,'[6]2021-5规上工业总产值 分镇'!$B$1:$I$65536,8,FALSE)</f>
        <v>-4.350145020971</v>
      </c>
    </row>
    <row r="13" s="51" customFormat="1" ht="17.5" spans="1:5">
      <c r="A13" s="71" t="s">
        <v>206</v>
      </c>
      <c r="B13" s="110">
        <f>VLOOKUP(A13,'[6]2021-5规上工业总产值 分镇'!$B$1:$C$65536,2,FALSE)</f>
        <v>0</v>
      </c>
      <c r="C13" s="111">
        <f>VLOOKUP(A13,'[6]2021-5规上工业总产值 分镇'!$B$1:$D$65536,3,FALSE)</f>
        <v>0</v>
      </c>
      <c r="D13" s="111">
        <f>VLOOKUP(A13,'[6]2021-5规上工业总产值 分镇'!$B$1:$E$65536,4,FALSE)</f>
        <v>0</v>
      </c>
      <c r="E13" s="112" t="s">
        <v>30</v>
      </c>
    </row>
    <row r="14" s="51" customFormat="1" ht="17.5" spans="1:5">
      <c r="A14" s="71" t="s">
        <v>207</v>
      </c>
      <c r="B14" s="107">
        <f>VLOOKUP(A14,'[6]2021-5规上工业总产值 分镇'!$B$1:$C$65536,2,FALSE)</f>
        <v>6</v>
      </c>
      <c r="C14" s="108">
        <f>VLOOKUP(A14,'[6]2021-5规上工业总产值 分镇'!$B$1:$D$65536,3,FALSE)</f>
        <v>3108.194</v>
      </c>
      <c r="D14" s="108">
        <f>VLOOKUP(A14,'[6]2021-5规上工业总产值 分镇'!$B$1:$E$65536,4,FALSE)</f>
        <v>20595.642</v>
      </c>
      <c r="E14" s="109">
        <f>VLOOKUP(A14,'[6]2021-5规上工业总产值 分镇'!$B$1:$I$65536,8,FALSE)</f>
        <v>4.24865601442725</v>
      </c>
    </row>
    <row r="15" s="51" customFormat="1" ht="17.5" spans="1:5">
      <c r="A15" s="71" t="s">
        <v>208</v>
      </c>
      <c r="B15" s="107">
        <f>VLOOKUP(A15,'[6]2021-5规上工业总产值 分镇'!$B$1:$C$65536,2,FALSE)</f>
        <v>14</v>
      </c>
      <c r="C15" s="108">
        <f>VLOOKUP(A15,'[6]2021-5规上工业总产值 分镇'!$B$1:$D$65536,3,FALSE)</f>
        <v>67408.026</v>
      </c>
      <c r="D15" s="108">
        <f>VLOOKUP(A15,'[6]2021-5规上工业总产值 分镇'!$B$1:$E$65536,4,FALSE)</f>
        <v>264977.563</v>
      </c>
      <c r="E15" s="109">
        <f>VLOOKUP(A15,'[6]2021-5规上工业总产值 分镇'!$B$1:$I$65536,8,FALSE)</f>
        <v>83.5948845505864</v>
      </c>
    </row>
    <row r="16" s="51" customFormat="1" ht="17.5" spans="1:5">
      <c r="A16" s="71" t="s">
        <v>209</v>
      </c>
      <c r="B16" s="107">
        <f>VLOOKUP(A16,'[6]2021-5规上工业总产值 分镇'!$B$1:$C$65536,2,FALSE)</f>
        <v>6</v>
      </c>
      <c r="C16" s="108">
        <f>VLOOKUP(A16,'[6]2021-5规上工业总产值 分镇'!$B$1:$D$65536,3,FALSE)</f>
        <v>1941.88</v>
      </c>
      <c r="D16" s="108">
        <f>VLOOKUP(A16,'[6]2021-5规上工业总产值 分镇'!$B$1:$E$65536,4,FALSE)</f>
        <v>10471.497</v>
      </c>
      <c r="E16" s="109">
        <f>VLOOKUP(A16,'[6]2021-5规上工业总产值 分镇'!$B$1:$I$65536,8,FALSE)</f>
        <v>-3.37550999423736</v>
      </c>
    </row>
    <row r="17" s="51" customFormat="1" ht="17.5" spans="1:5">
      <c r="A17" s="71" t="s">
        <v>210</v>
      </c>
      <c r="B17" s="107">
        <f>VLOOKUP(A17,'[6]2021-5规上工业总产值 分镇'!$B$1:$C$65536,2,FALSE)</f>
        <v>5</v>
      </c>
      <c r="C17" s="108">
        <f>VLOOKUP(A17,'[6]2021-5规上工业总产值 分镇'!$B$1:$D$65536,3,FALSE)</f>
        <v>2757.304</v>
      </c>
      <c r="D17" s="108">
        <f>VLOOKUP(A17,'[6]2021-5规上工业总产值 分镇'!$B$1:$E$65536,4,FALSE)</f>
        <v>11692.174</v>
      </c>
      <c r="E17" s="109">
        <f>VLOOKUP(A17,'[6]2021-5规上工业总产值 分镇'!$B$1:$I$65536,8,FALSE)</f>
        <v>-44.9385136875265</v>
      </c>
    </row>
    <row r="18" s="51" customFormat="1" ht="17.5" spans="1:5">
      <c r="A18" s="71" t="s">
        <v>211</v>
      </c>
      <c r="B18" s="107">
        <f>VLOOKUP(A18,'[6]2021-5规上工业总产值 分镇'!$B$1:$C$65536,2,FALSE)</f>
        <v>5</v>
      </c>
      <c r="C18" s="108">
        <f>VLOOKUP(A18,'[6]2021-5规上工业总产值 分镇'!$B$1:$D$65536,3,FALSE)</f>
        <v>1878.717</v>
      </c>
      <c r="D18" s="108">
        <f>VLOOKUP(A18,'[6]2021-5规上工业总产值 分镇'!$B$1:$E$65536,4,FALSE)</f>
        <v>8508.608</v>
      </c>
      <c r="E18" s="109">
        <f>VLOOKUP(A18,'[6]2021-5规上工业总产值 分镇'!$B$1:$I$65536,8,FALSE)</f>
        <v>-9.62598224186513</v>
      </c>
    </row>
    <row r="19" s="51" customFormat="1" ht="17.5" spans="1:5">
      <c r="A19" s="71" t="s">
        <v>212</v>
      </c>
      <c r="B19" s="107">
        <f>VLOOKUP(A19,'[6]2021-5规上工业总产值 分镇'!$B$1:$C$65536,2,FALSE)</f>
        <v>3</v>
      </c>
      <c r="C19" s="108">
        <f>VLOOKUP(A19,'[6]2021-5规上工业总产值 分镇'!$B$1:$D$65536,3,FALSE)</f>
        <v>255.7</v>
      </c>
      <c r="D19" s="108">
        <f>VLOOKUP(A19,'[6]2021-5规上工业总产值 分镇'!$B$1:$E$65536,4,FALSE)</f>
        <v>1456.2</v>
      </c>
      <c r="E19" s="109">
        <f>VLOOKUP(A19,'[6]2021-5规上工业总产值 分镇'!$B$1:$I$65536,8,FALSE)</f>
        <v>-65.2012965596116</v>
      </c>
    </row>
    <row r="20" s="51" customFormat="1" ht="17.5" spans="1:5">
      <c r="A20" s="71" t="s">
        <v>213</v>
      </c>
      <c r="B20" s="107">
        <f>VLOOKUP(A20,'[6]2021-5规上工业总产值 分镇'!$B$1:$C$65536,2,FALSE)</f>
        <v>5</v>
      </c>
      <c r="C20" s="108">
        <f>VLOOKUP(A20,'[6]2021-5规上工业总产值 分镇'!$B$1:$D$65536,3,FALSE)</f>
        <v>1587.8</v>
      </c>
      <c r="D20" s="108">
        <f>VLOOKUP(A20,'[6]2021-5规上工业总产值 分镇'!$B$1:$E$65536,4,FALSE)</f>
        <v>8713</v>
      </c>
      <c r="E20" s="109">
        <f>VLOOKUP(A20,'[6]2021-5规上工业总产值 分镇'!$B$1:$I$65536,8,FALSE)</f>
        <v>17.9613750705509</v>
      </c>
    </row>
    <row r="21" s="51" customFormat="1" ht="17.5" spans="1:5">
      <c r="A21" s="71" t="s">
        <v>214</v>
      </c>
      <c r="B21" s="107">
        <f>VLOOKUP(A21,'[6]2021-5规上工业总产值 分镇'!$B$1:$C$65536,2,FALSE)</f>
        <v>24</v>
      </c>
      <c r="C21" s="108">
        <f>VLOOKUP(A21,'[6]2021-5规上工业总产值 分镇'!$B$1:$D$65536,3,FALSE)</f>
        <v>19293.187</v>
      </c>
      <c r="D21" s="108">
        <f>VLOOKUP(A21,'[6]2021-5规上工业总产值 分镇'!$B$1:$E$65536,4,FALSE)</f>
        <v>86873.61</v>
      </c>
      <c r="E21" s="109">
        <f>VLOOKUP(A21,'[6]2021-5规上工业总产值 分镇'!$B$1:$I$65536,8,FALSE)</f>
        <v>2.43623119254831</v>
      </c>
    </row>
    <row r="22" s="51" customFormat="1" ht="17.5" spans="1:5">
      <c r="A22" s="71" t="s">
        <v>215</v>
      </c>
      <c r="B22" s="107">
        <f>VLOOKUP(A22,'[6]2021-5规上工业总产值 分镇'!$B$1:$C$65536,2,FALSE)</f>
        <v>3</v>
      </c>
      <c r="C22" s="108">
        <f>VLOOKUP(A22,'[6]2021-5规上工业总产值 分镇'!$B$1:$D$65536,3,FALSE)</f>
        <v>501.996</v>
      </c>
      <c r="D22" s="108">
        <f>VLOOKUP(A22,'[6]2021-5规上工业总产值 分镇'!$B$1:$E$65536,4,FALSE)</f>
        <v>2958.336</v>
      </c>
      <c r="E22" s="109">
        <f>VLOOKUP(A22,'[6]2021-5规上工业总产值 分镇'!$B$1:$I$65536,8,FALSE)</f>
        <v>-12.1712001097973</v>
      </c>
    </row>
    <row r="23" s="51" customFormat="1" ht="17.5" spans="1:5">
      <c r="A23" s="71" t="s">
        <v>216</v>
      </c>
      <c r="B23" s="107">
        <f>VLOOKUP(A23,'[6]2021-5规上工业总产值 分镇'!$B$1:$C$65536,2,FALSE)</f>
        <v>2</v>
      </c>
      <c r="C23" s="108">
        <f>VLOOKUP(A23,'[6]2021-5规上工业总产值 分镇'!$B$1:$D$65536,3,FALSE)</f>
        <v>430.3</v>
      </c>
      <c r="D23" s="108">
        <f>VLOOKUP(A23,'[6]2021-5规上工业总产值 分镇'!$B$1:$E$65536,4,FALSE)</f>
        <v>1753.7</v>
      </c>
      <c r="E23" s="109">
        <f>VLOOKUP(A23,'[6]2021-5规上工业总产值 分镇'!$B$1:$I$65536,8,FALSE)</f>
        <v>2.80377443726985</v>
      </c>
    </row>
    <row r="24" s="51" customFormat="1" ht="17.5" spans="1:5">
      <c r="A24" s="71" t="s">
        <v>217</v>
      </c>
      <c r="B24" s="107">
        <f>VLOOKUP(A24,'[6]2021-5规上工业总产值 分镇'!$B$1:$C$65536,2,FALSE)</f>
        <v>2</v>
      </c>
      <c r="C24" s="108">
        <f>VLOOKUP(A24,'[6]2021-5规上工业总产值 分镇'!$B$1:$D$65536,3,FALSE)</f>
        <v>481</v>
      </c>
      <c r="D24" s="108">
        <f>VLOOKUP(A24,'[6]2021-5规上工业总产值 分镇'!$B$1:$E$65536,4,FALSE)</f>
        <v>2527.1</v>
      </c>
      <c r="E24" s="109">
        <f>VLOOKUP(A24,'[6]2021-5规上工业总产值 分镇'!$B$1:$I$65536,8,FALSE)</f>
        <v>50.9729593982111</v>
      </c>
    </row>
    <row r="25" s="51" customFormat="1" ht="17.5" spans="1:5">
      <c r="A25" s="71" t="s">
        <v>218</v>
      </c>
      <c r="B25" s="107">
        <f>VLOOKUP(A25,'[6]2021-5规上工业总产值 分镇'!$B$1:$C$65536,2,FALSE)</f>
        <v>4</v>
      </c>
      <c r="C25" s="108">
        <f>VLOOKUP(A25,'[6]2021-5规上工业总产值 分镇'!$B$1:$D$65536,3,FALSE)</f>
        <v>619.65</v>
      </c>
      <c r="D25" s="108">
        <f>VLOOKUP(A25,'[6]2021-5规上工业总产值 分镇'!$B$1:$E$65536,4,FALSE)</f>
        <v>3107.931</v>
      </c>
      <c r="E25" s="109">
        <f>VLOOKUP(A25,'[6]2021-5规上工业总产值 分镇'!$B$1:$I$65536,8,FALSE)</f>
        <v>-26.4480053143991</v>
      </c>
    </row>
    <row r="26" s="51" customFormat="1" ht="17.5" spans="1:5">
      <c r="A26" s="113" t="s">
        <v>219</v>
      </c>
      <c r="B26" s="114">
        <f>VLOOKUP(A26,'[6]2021-5规上工业总产值 分镇'!$B$1:$C$65536,2,FALSE)</f>
        <v>0</v>
      </c>
      <c r="C26" s="115">
        <f>VLOOKUP(A26,'[6]2021-5规上工业总产值 分镇'!$B$1:$D$65536,3,FALSE)</f>
        <v>0</v>
      </c>
      <c r="D26" s="115">
        <f>VLOOKUP(A26,'[6]2021-5规上工业总产值 分镇'!$B$1:$E$65536,4,FALSE)</f>
        <v>0</v>
      </c>
      <c r="E26" s="116" t="s">
        <v>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F13" sqref="F13"/>
    </sheetView>
  </sheetViews>
  <sheetFormatPr defaultColWidth="9" defaultRowHeight="14" outlineLevelCol="2"/>
  <cols>
    <col min="1" max="1" width="14" customWidth="1"/>
    <col min="2" max="2" width="14.2545454545455" customWidth="1"/>
    <col min="3" max="3" width="12.2545454545455" customWidth="1"/>
  </cols>
  <sheetData>
    <row r="1" ht="24" customHeight="1" spans="1:3">
      <c r="A1" s="1" t="s">
        <v>220</v>
      </c>
      <c r="B1" s="1"/>
      <c r="C1" s="1"/>
    </row>
    <row r="2" ht="15.75" spans="1:3">
      <c r="A2" s="66"/>
      <c r="B2" s="66"/>
      <c r="C2" s="3" t="s">
        <v>39</v>
      </c>
    </row>
    <row r="3" ht="24.75" customHeight="1" spans="1:3">
      <c r="A3" s="68" t="s">
        <v>171</v>
      </c>
      <c r="B3" s="69" t="s">
        <v>67</v>
      </c>
      <c r="C3" s="70" t="s">
        <v>16</v>
      </c>
    </row>
    <row r="4" ht="18.75" customHeight="1" spans="1:3">
      <c r="A4" s="71" t="s">
        <v>173</v>
      </c>
      <c r="B4" s="89">
        <v>435190</v>
      </c>
      <c r="C4" s="90">
        <v>11.3279851013538</v>
      </c>
    </row>
    <row r="5" ht="18.75" customHeight="1" spans="1:3">
      <c r="A5" s="71" t="s">
        <v>174</v>
      </c>
      <c r="B5" s="91">
        <v>23878</v>
      </c>
      <c r="C5" s="90">
        <v>31.6825676942591</v>
      </c>
    </row>
    <row r="6" ht="17.5" spans="1:3">
      <c r="A6" s="71" t="s">
        <v>175</v>
      </c>
      <c r="B6" s="92">
        <v>53518</v>
      </c>
      <c r="C6" s="93">
        <v>1.3</v>
      </c>
    </row>
    <row r="7" ht="17.5" spans="1:3">
      <c r="A7" s="71" t="s">
        <v>176</v>
      </c>
      <c r="B7" s="92">
        <v>65887</v>
      </c>
      <c r="C7" s="93">
        <v>6.99589145650303</v>
      </c>
    </row>
    <row r="8" ht="17.5" spans="1:3">
      <c r="A8" s="71" t="s">
        <v>177</v>
      </c>
      <c r="B8" s="92">
        <v>69093</v>
      </c>
      <c r="C8" s="93">
        <v>115.025332215022</v>
      </c>
    </row>
    <row r="9" ht="17.5" spans="1:3">
      <c r="A9" s="71" t="s">
        <v>178</v>
      </c>
      <c r="B9" s="92">
        <v>3502</v>
      </c>
      <c r="C9" s="93">
        <v>-78.3114955219436</v>
      </c>
    </row>
    <row r="10" ht="17.5" spans="1:3">
      <c r="A10" s="71" t="s">
        <v>179</v>
      </c>
      <c r="B10" s="92">
        <v>12318</v>
      </c>
      <c r="C10" s="93">
        <v>-59.99969133114</v>
      </c>
    </row>
    <row r="11" ht="17.5" spans="1:3">
      <c r="A11" s="71" t="s">
        <v>180</v>
      </c>
      <c r="B11" s="92">
        <v>2130</v>
      </c>
      <c r="C11" s="93">
        <v>117.791411042945</v>
      </c>
    </row>
    <row r="12" ht="17.5" spans="1:3">
      <c r="A12" s="71" t="s">
        <v>181</v>
      </c>
      <c r="B12" s="92">
        <v>2201</v>
      </c>
      <c r="C12" s="93">
        <v>-35.6996786444639</v>
      </c>
    </row>
    <row r="13" ht="17.5" spans="1:3">
      <c r="A13" s="71" t="s">
        <v>182</v>
      </c>
      <c r="B13" s="92">
        <v>25385</v>
      </c>
      <c r="C13" s="93">
        <v>31.8135561765646</v>
      </c>
    </row>
    <row r="14" ht="17.5" spans="1:3">
      <c r="A14" s="71" t="s">
        <v>183</v>
      </c>
      <c r="B14" s="92">
        <v>7829</v>
      </c>
      <c r="C14" s="93">
        <v>-55.8507236782003</v>
      </c>
    </row>
    <row r="15" ht="17.5" spans="1:3">
      <c r="A15" s="71" t="s">
        <v>184</v>
      </c>
      <c r="B15" s="92">
        <v>65379</v>
      </c>
      <c r="C15" s="93">
        <v>595.965509899936</v>
      </c>
    </row>
    <row r="16" ht="17.5" spans="1:3">
      <c r="A16" s="71" t="s">
        <v>185</v>
      </c>
      <c r="B16" s="92">
        <v>2230</v>
      </c>
      <c r="C16" s="93">
        <v>3.62212773866777</v>
      </c>
    </row>
    <row r="17" ht="17.5" spans="1:3">
      <c r="A17" s="71" t="s">
        <v>186</v>
      </c>
      <c r="B17" s="92">
        <v>6261</v>
      </c>
      <c r="C17" s="93">
        <v>137.9</v>
      </c>
    </row>
    <row r="18" ht="17.5" spans="1:3">
      <c r="A18" s="71" t="s">
        <v>187</v>
      </c>
      <c r="B18" s="92">
        <v>3708</v>
      </c>
      <c r="C18" s="93">
        <v>83.9</v>
      </c>
    </row>
    <row r="19" ht="17.5" spans="1:3">
      <c r="A19" s="71" t="s">
        <v>188</v>
      </c>
      <c r="B19" s="92">
        <v>6176</v>
      </c>
      <c r="C19" s="93">
        <v>83.5812492680233</v>
      </c>
    </row>
    <row r="20" ht="17.5" spans="1:3">
      <c r="A20" s="71" t="s">
        <v>189</v>
      </c>
      <c r="B20" s="92">
        <v>11156</v>
      </c>
      <c r="C20" s="93">
        <v>-67.0959269342738</v>
      </c>
    </row>
    <row r="21" ht="17.5" spans="1:3">
      <c r="A21" s="71" t="s">
        <v>190</v>
      </c>
      <c r="B21" s="92">
        <v>1065</v>
      </c>
      <c r="C21" s="94">
        <v>2453.95683453237</v>
      </c>
    </row>
    <row r="22" ht="17.5" spans="1:3">
      <c r="A22" s="71" t="s">
        <v>191</v>
      </c>
      <c r="B22" s="92">
        <v>976</v>
      </c>
      <c r="C22" s="93">
        <v>100</v>
      </c>
    </row>
    <row r="23" ht="17.5" spans="1:3">
      <c r="A23" s="71" t="s">
        <v>192</v>
      </c>
      <c r="B23" s="92">
        <v>1766</v>
      </c>
      <c r="C23" s="93">
        <v>143.586206896552</v>
      </c>
    </row>
    <row r="24" ht="17.5" spans="1:3">
      <c r="A24" s="71" t="s">
        <v>193</v>
      </c>
      <c r="B24" s="92">
        <v>4215</v>
      </c>
      <c r="C24" s="93">
        <v>-62.8866516509568</v>
      </c>
    </row>
    <row r="25" ht="18.25" spans="1:3">
      <c r="A25" s="74" t="s">
        <v>194</v>
      </c>
      <c r="B25" s="95">
        <v>3134</v>
      </c>
      <c r="C25" s="96">
        <v>-73.5234621432014</v>
      </c>
    </row>
    <row r="26" spans="1:3">
      <c r="A26" s="4"/>
      <c r="C26" s="97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G5" sqref="G5"/>
    </sheetView>
  </sheetViews>
  <sheetFormatPr defaultColWidth="9" defaultRowHeight="14" outlineLevelCol="2"/>
  <cols>
    <col min="1" max="1" width="15.6272727272727" customWidth="1"/>
    <col min="2" max="2" width="12" style="77" customWidth="1"/>
    <col min="3" max="3" width="10.5" customWidth="1"/>
    <col min="4" max="4" width="12.6272727272727"/>
    <col min="5" max="5" width="13.7545454545455"/>
    <col min="7" max="7" width="17.5" customWidth="1"/>
  </cols>
  <sheetData>
    <row r="1" ht="28.5" customHeight="1" spans="1:3">
      <c r="A1" s="1" t="s">
        <v>221</v>
      </c>
      <c r="B1" s="78"/>
      <c r="C1" s="1"/>
    </row>
    <row r="2" ht="22.5" customHeight="1" spans="1:3">
      <c r="A2" s="51"/>
      <c r="B2" s="79"/>
      <c r="C2" s="3" t="s">
        <v>39</v>
      </c>
    </row>
    <row r="3" ht="22.5" customHeight="1" spans="1:3">
      <c r="A3" s="52" t="s">
        <v>171</v>
      </c>
      <c r="B3" s="80" t="s">
        <v>67</v>
      </c>
      <c r="C3" s="34" t="s">
        <v>16</v>
      </c>
    </row>
    <row r="4" ht="21" spans="1:3">
      <c r="A4" s="81" t="s">
        <v>174</v>
      </c>
      <c r="B4" s="82">
        <f>VLOOKUP(A4,[4]乡镇收入进度!$A$1:$C$65536,3,FALSE)</f>
        <v>4261.183935</v>
      </c>
      <c r="C4" s="83">
        <f>VLOOKUP(A4,[4]乡镇收入进度!$A$1:$G$65536,7,FALSE)</f>
        <v>3.01787857218595</v>
      </c>
    </row>
    <row r="5" ht="21" spans="1:3">
      <c r="A5" s="84" t="s">
        <v>175</v>
      </c>
      <c r="B5" s="82">
        <f>VLOOKUP(A5,[4]乡镇收入进度!$A$1:$C$65536,3,FALSE)</f>
        <v>4045.707725</v>
      </c>
      <c r="C5" s="83">
        <f>VLOOKUP(A5,[4]乡镇收入进度!$A$1:$G$65536,7,FALSE)</f>
        <v>9.95843768158144</v>
      </c>
    </row>
    <row r="6" ht="21" spans="1:3">
      <c r="A6" s="84" t="s">
        <v>176</v>
      </c>
      <c r="B6" s="82">
        <f>VLOOKUP(A6,[4]乡镇收入进度!$A$1:$C$65536,3,FALSE)</f>
        <v>4379.551705</v>
      </c>
      <c r="C6" s="83">
        <f>VLOOKUP(A6,[4]乡镇收入进度!$A$1:$G$65536,7,FALSE)</f>
        <v>-9.81857108878266</v>
      </c>
    </row>
    <row r="7" ht="21" spans="1:3">
      <c r="A7" s="84" t="s">
        <v>177</v>
      </c>
      <c r="B7" s="82">
        <f>VLOOKUP(A7,[4]乡镇收入进度!$A$1:$C$65536,3,FALSE)</f>
        <v>2789.17727</v>
      </c>
      <c r="C7" s="83">
        <f>VLOOKUP(A7,[4]乡镇收入进度!$A$1:$G$65536,7,FALSE)</f>
        <v>-5.9480972374844</v>
      </c>
    </row>
    <row r="8" ht="21" spans="1:3">
      <c r="A8" s="84" t="s">
        <v>178</v>
      </c>
      <c r="B8" s="82">
        <f>VLOOKUP(A8,[4]乡镇收入进度!$A$1:$C$65536,3,FALSE)</f>
        <v>425.15061</v>
      </c>
      <c r="C8" s="83">
        <f>VLOOKUP(A8,[4]乡镇收入进度!$A$1:$G$65536,7,FALSE)</f>
        <v>-1.77633823915711</v>
      </c>
    </row>
    <row r="9" ht="21" spans="1:3">
      <c r="A9" s="84" t="s">
        <v>179</v>
      </c>
      <c r="B9" s="82">
        <f>VLOOKUP(A9,[4]乡镇收入进度!$A$1:$C$65536,3,FALSE)</f>
        <v>1369.81381</v>
      </c>
      <c r="C9" s="83">
        <f>VLOOKUP(A9,[4]乡镇收入进度!$A$1:$G$65536,7,FALSE)</f>
        <v>15.671195654698</v>
      </c>
    </row>
    <row r="10" ht="21" spans="1:3">
      <c r="A10" s="84" t="s">
        <v>180</v>
      </c>
      <c r="B10" s="82">
        <f>VLOOKUP(A10,[4]乡镇收入进度!$A$1:$C$65536,3,FALSE)</f>
        <v>543.84795</v>
      </c>
      <c r="C10" s="83">
        <f>VLOOKUP(A10,[4]乡镇收入进度!$A$1:$G$65536,7,FALSE)</f>
        <v>36.8390574386531</v>
      </c>
    </row>
    <row r="11" ht="21" spans="1:3">
      <c r="A11" s="84" t="s">
        <v>181</v>
      </c>
      <c r="B11" s="82">
        <f>VLOOKUP(A11,[4]乡镇收入进度!$A$1:$C$65536,3,FALSE)</f>
        <v>96.357835</v>
      </c>
      <c r="C11" s="83">
        <f>VLOOKUP(A11,[4]乡镇收入进度!$A$1:$G$65536,7,FALSE)</f>
        <v>-3.93114013048749</v>
      </c>
    </row>
    <row r="12" ht="21" spans="1:3">
      <c r="A12" s="84" t="s">
        <v>182</v>
      </c>
      <c r="B12" s="82">
        <f>VLOOKUP(A12,[4]乡镇收入进度!$A$1:$C$65536,3,FALSE)</f>
        <v>463.93239</v>
      </c>
      <c r="C12" s="83">
        <f>VLOOKUP(A12,[4]乡镇收入进度!$A$1:$G$65536,7,FALSE)</f>
        <v>-29.733946675742</v>
      </c>
    </row>
    <row r="13" ht="21" spans="1:3">
      <c r="A13" s="84" t="s">
        <v>183</v>
      </c>
      <c r="B13" s="82">
        <f>VLOOKUP(A13,[4]乡镇收入进度!$A$1:$C$65536,3,FALSE)</f>
        <v>1247.68113</v>
      </c>
      <c r="C13" s="83">
        <f>VLOOKUP(A13,[4]乡镇收入进度!$A$1:$G$65536,7,FALSE)</f>
        <v>21.042943779422</v>
      </c>
    </row>
    <row r="14" ht="21" spans="1:3">
      <c r="A14" s="84" t="s">
        <v>184</v>
      </c>
      <c r="B14" s="82">
        <f>VLOOKUP(A14,[4]乡镇收入进度!$A$1:$C$65536,3,FALSE)</f>
        <v>936.8007</v>
      </c>
      <c r="C14" s="83">
        <f>VLOOKUP(A14,[4]乡镇收入进度!$A$1:$G$65536,7,FALSE)</f>
        <v>-9.82746140622081</v>
      </c>
    </row>
    <row r="15" ht="21" spans="1:3">
      <c r="A15" s="84" t="s">
        <v>185</v>
      </c>
      <c r="B15" s="82">
        <f>VLOOKUP(A15,[4]乡镇收入进度!$A$1:$C$65536,3,FALSE)</f>
        <v>208.320145</v>
      </c>
      <c r="C15" s="83">
        <f>VLOOKUP(A15,[4]乡镇收入进度!$A$1:$G$65536,7,FALSE)</f>
        <v>-1.97400233018626</v>
      </c>
    </row>
    <row r="16" ht="21" spans="1:3">
      <c r="A16" s="84" t="s">
        <v>186</v>
      </c>
      <c r="B16" s="82">
        <f>VLOOKUP(A16,[4]乡镇收入进度!$A$1:$C$65536,3,FALSE)</f>
        <v>430.28053</v>
      </c>
      <c r="C16" s="83">
        <f>VLOOKUP(A16,[4]乡镇收入进度!$A$1:$G$65536,7,FALSE)</f>
        <v>10.8191847686393</v>
      </c>
    </row>
    <row r="17" ht="21" spans="1:3">
      <c r="A17" s="84" t="s">
        <v>187</v>
      </c>
      <c r="B17" s="82">
        <f>VLOOKUP(A17,[4]乡镇收入进度!$A$1:$C$65536,3,FALSE)</f>
        <v>209.045035</v>
      </c>
      <c r="C17" s="83">
        <f>VLOOKUP(A17,[4]乡镇收入进度!$A$1:$G$65536,7,FALSE)</f>
        <v>9.67188676325155</v>
      </c>
    </row>
    <row r="18" ht="21" spans="1:3">
      <c r="A18" s="84" t="s">
        <v>188</v>
      </c>
      <c r="B18" s="82">
        <f>VLOOKUP(A18,[4]乡镇收入进度!$A$1:$C$65536,3,FALSE)</f>
        <v>183.451575</v>
      </c>
      <c r="C18" s="83">
        <f>VLOOKUP(A18,[4]乡镇收入进度!$A$1:$G$65536,7,FALSE)</f>
        <v>1.15723266625459</v>
      </c>
    </row>
    <row r="19" ht="21" spans="1:3">
      <c r="A19" s="84" t="s">
        <v>189</v>
      </c>
      <c r="B19" s="82">
        <f>VLOOKUP(A19,[4]乡镇收入进度!$A$1:$C$65536,3,FALSE)</f>
        <v>1996.116695</v>
      </c>
      <c r="C19" s="83">
        <f>VLOOKUP(A19,[4]乡镇收入进度!$A$1:$G$65536,7,FALSE)</f>
        <v>-11.0952441185883</v>
      </c>
    </row>
    <row r="20" ht="21" spans="1:3">
      <c r="A20" s="84" t="s">
        <v>190</v>
      </c>
      <c r="B20" s="82">
        <f>VLOOKUP(A20,[4]乡镇收入进度!$A$1:$C$65536,3,FALSE)</f>
        <v>175.8798</v>
      </c>
      <c r="C20" s="83">
        <f>VLOOKUP(A20,[4]乡镇收入进度!$A$1:$G$65536,7,FALSE)</f>
        <v>6.84688340627375</v>
      </c>
    </row>
    <row r="21" ht="21" spans="1:3">
      <c r="A21" s="84" t="s">
        <v>191</v>
      </c>
      <c r="B21" s="82">
        <f>VLOOKUP(A21,[4]乡镇收入进度!$A$1:$C$65536,3,FALSE)</f>
        <v>118.97433</v>
      </c>
      <c r="C21" s="83">
        <f>VLOOKUP(A21,[4]乡镇收入进度!$A$1:$G$65536,7,FALSE)</f>
        <v>-0.752748449031372</v>
      </c>
    </row>
    <row r="22" ht="21" spans="1:3">
      <c r="A22" s="84" t="s">
        <v>192</v>
      </c>
      <c r="B22" s="82">
        <f>VLOOKUP(A22,[4]乡镇收入进度!$A$1:$C$65536,3,FALSE)</f>
        <v>82.26971</v>
      </c>
      <c r="C22" s="83">
        <f>VLOOKUP(A22,[4]乡镇收入进度!$A$1:$G$65536,7,FALSE)</f>
        <v>5.28541829569348</v>
      </c>
    </row>
    <row r="23" ht="21" spans="1:3">
      <c r="A23" s="84" t="s">
        <v>193</v>
      </c>
      <c r="B23" s="82">
        <f>VLOOKUP(A23,[4]乡镇收入进度!$A$1:$C$65536,3,FALSE)</f>
        <v>386.536895</v>
      </c>
      <c r="C23" s="83">
        <f>VLOOKUP(A23,[4]乡镇收入进度!$A$1:$G$65536,7,FALSE)</f>
        <v>-1.80853323063797</v>
      </c>
    </row>
    <row r="24" ht="21.75" spans="1:3">
      <c r="A24" s="85" t="s">
        <v>194</v>
      </c>
      <c r="B24" s="86">
        <f>VLOOKUP(A24,[4]乡镇收入进度!$A$1:$C$65536,3,FALSE)</f>
        <v>93.005305</v>
      </c>
      <c r="C24" s="87">
        <f>VLOOKUP(A24,[4]乡镇收入进度!$A$1:$G$65536,7,FALSE)</f>
        <v>25.7576193953161</v>
      </c>
    </row>
    <row r="25" spans="3:3">
      <c r="C25" s="88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workbookViewId="0">
      <selection activeCell="M10" sqref="M10"/>
    </sheetView>
  </sheetViews>
  <sheetFormatPr defaultColWidth="9" defaultRowHeight="14" outlineLevelCol="4"/>
  <cols>
    <col min="1" max="1" width="13.1272727272727" customWidth="1"/>
    <col min="2" max="3" width="11.2545454545455" customWidth="1"/>
    <col min="5" max="5" width="10.3727272727273"/>
  </cols>
  <sheetData>
    <row r="1" ht="29.25" customHeight="1" spans="1:3">
      <c r="A1" s="1" t="s">
        <v>222</v>
      </c>
      <c r="B1" s="1"/>
      <c r="C1" s="1"/>
    </row>
    <row r="2" ht="24" customHeight="1" spans="1:5">
      <c r="A2" s="66"/>
      <c r="B2" s="66"/>
      <c r="C2" s="3" t="s">
        <v>39</v>
      </c>
      <c r="E2" s="67"/>
    </row>
    <row r="3" ht="18.75" customHeight="1" spans="1:5">
      <c r="A3" s="68" t="s">
        <v>171</v>
      </c>
      <c r="B3" s="69" t="s">
        <v>67</v>
      </c>
      <c r="C3" s="70" t="s">
        <v>16</v>
      </c>
      <c r="E3" s="67"/>
    </row>
    <row r="4" ht="17.5" spans="1:5">
      <c r="A4" s="71" t="s">
        <v>173</v>
      </c>
      <c r="B4" s="72">
        <v>1174733.4</v>
      </c>
      <c r="C4" s="73">
        <v>16.3</v>
      </c>
      <c r="E4" s="67"/>
    </row>
    <row r="5" ht="17.5" spans="1:5">
      <c r="A5" s="71" t="s">
        <v>174</v>
      </c>
      <c r="B5" s="72">
        <v>242481</v>
      </c>
      <c r="C5" s="73">
        <v>17.6</v>
      </c>
      <c r="E5" s="67"/>
    </row>
    <row r="6" ht="17.5" spans="1:5">
      <c r="A6" s="71" t="s">
        <v>175</v>
      </c>
      <c r="B6" s="72">
        <v>51995</v>
      </c>
      <c r="C6" s="73">
        <v>18.3</v>
      </c>
      <c r="E6" s="67"/>
    </row>
    <row r="7" ht="17.5" spans="1:5">
      <c r="A7" s="71" t="s">
        <v>176</v>
      </c>
      <c r="B7" s="72">
        <v>123770</v>
      </c>
      <c r="C7" s="73">
        <v>15.2</v>
      </c>
      <c r="E7" s="67"/>
    </row>
    <row r="8" ht="17.5" spans="1:5">
      <c r="A8" s="71" t="s">
        <v>177</v>
      </c>
      <c r="B8" s="72">
        <v>23489</v>
      </c>
      <c r="C8" s="73">
        <v>17.4</v>
      </c>
      <c r="E8" s="67"/>
    </row>
    <row r="9" ht="17.5" spans="1:5">
      <c r="A9" s="71" t="s">
        <v>178</v>
      </c>
      <c r="B9" s="72">
        <v>13829</v>
      </c>
      <c r="C9" s="73">
        <v>15.9</v>
      </c>
      <c r="E9" s="67"/>
    </row>
    <row r="10" ht="17.5" spans="1:5">
      <c r="A10" s="71" t="s">
        <v>179</v>
      </c>
      <c r="B10" s="72">
        <v>30003</v>
      </c>
      <c r="C10" s="73">
        <v>15.9</v>
      </c>
      <c r="E10" s="67"/>
    </row>
    <row r="11" ht="17.5" spans="1:5">
      <c r="A11" s="71" t="s">
        <v>180</v>
      </c>
      <c r="B11" s="72">
        <v>37514</v>
      </c>
      <c r="C11" s="73">
        <v>15.6</v>
      </c>
      <c r="E11" s="67"/>
    </row>
    <row r="12" ht="17.5" spans="1:5">
      <c r="A12" s="71" t="s">
        <v>181</v>
      </c>
      <c r="B12" s="72">
        <v>20091</v>
      </c>
      <c r="C12" s="73">
        <v>15.6</v>
      </c>
      <c r="E12" s="67"/>
    </row>
    <row r="13" ht="17.5" spans="1:5">
      <c r="A13" s="71" t="s">
        <v>182</v>
      </c>
      <c r="B13" s="72">
        <v>58046</v>
      </c>
      <c r="C13" s="73">
        <v>15.4</v>
      </c>
      <c r="E13" s="67"/>
    </row>
    <row r="14" ht="17.5" spans="1:5">
      <c r="A14" s="71" t="s">
        <v>183</v>
      </c>
      <c r="B14" s="72">
        <v>77878</v>
      </c>
      <c r="C14" s="73">
        <v>15.6</v>
      </c>
      <c r="E14" s="67"/>
    </row>
    <row r="15" ht="17.5" spans="1:5">
      <c r="A15" s="71" t="s">
        <v>184</v>
      </c>
      <c r="B15" s="72">
        <v>121869</v>
      </c>
      <c r="C15" s="73">
        <v>15.3</v>
      </c>
      <c r="E15" s="67"/>
    </row>
    <row r="16" ht="17.5" spans="1:5">
      <c r="A16" s="71" t="s">
        <v>185</v>
      </c>
      <c r="B16" s="72">
        <v>41433</v>
      </c>
      <c r="C16" s="73">
        <v>17.8</v>
      </c>
      <c r="E16" s="67"/>
    </row>
    <row r="17" ht="17.5" spans="1:5">
      <c r="A17" s="71" t="s">
        <v>186</v>
      </c>
      <c r="B17" s="72">
        <v>69036</v>
      </c>
      <c r="C17" s="73">
        <v>16.7</v>
      </c>
      <c r="E17" s="67"/>
    </row>
    <row r="18" ht="17.5" spans="1:5">
      <c r="A18" s="71" t="s">
        <v>187</v>
      </c>
      <c r="B18" s="72">
        <v>27883</v>
      </c>
      <c r="C18" s="73">
        <v>16.4</v>
      </c>
      <c r="E18" s="67"/>
    </row>
    <row r="19" ht="17.5" spans="1:5">
      <c r="A19" s="71" t="s">
        <v>188</v>
      </c>
      <c r="B19" s="72">
        <v>12618</v>
      </c>
      <c r="C19" s="73">
        <v>17.2</v>
      </c>
      <c r="E19" s="67"/>
    </row>
    <row r="20" ht="17.5" spans="1:5">
      <c r="A20" s="71" t="s">
        <v>189</v>
      </c>
      <c r="B20" s="72">
        <v>78367</v>
      </c>
      <c r="C20" s="73">
        <v>15.9</v>
      </c>
      <c r="E20" s="67"/>
    </row>
    <row r="21" ht="17.5" spans="1:5">
      <c r="A21" s="71" t="s">
        <v>190</v>
      </c>
      <c r="B21" s="72">
        <v>18179</v>
      </c>
      <c r="C21" s="73">
        <v>16.5</v>
      </c>
      <c r="E21" s="67"/>
    </row>
    <row r="22" ht="17.5" spans="1:5">
      <c r="A22" s="71" t="s">
        <v>191</v>
      </c>
      <c r="B22" s="72">
        <v>26711</v>
      </c>
      <c r="C22" s="73">
        <v>15.6</v>
      </c>
      <c r="E22" s="67"/>
    </row>
    <row r="23" ht="17.5" spans="1:5">
      <c r="A23" s="71" t="s">
        <v>192</v>
      </c>
      <c r="B23" s="72">
        <v>30618</v>
      </c>
      <c r="C23" s="73">
        <v>15.6</v>
      </c>
      <c r="E23" s="67"/>
    </row>
    <row r="24" ht="17.5" spans="1:5">
      <c r="A24" s="71" t="s">
        <v>193</v>
      </c>
      <c r="B24" s="72">
        <v>53716</v>
      </c>
      <c r="C24" s="73">
        <v>15.6</v>
      </c>
      <c r="E24" s="67"/>
    </row>
    <row r="25" ht="18.25" spans="1:5">
      <c r="A25" s="74" t="s">
        <v>194</v>
      </c>
      <c r="B25" s="75">
        <v>15207</v>
      </c>
      <c r="C25" s="76">
        <v>15.6</v>
      </c>
      <c r="E25" s="67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4" outlineLevelCol="3"/>
  <cols>
    <col min="1" max="1" width="29.1272727272727" customWidth="1"/>
    <col min="2" max="2" width="12" customWidth="1"/>
    <col min="3" max="3" width="8.37272727272727" customWidth="1"/>
    <col min="4" max="4" width="10" customWidth="1"/>
  </cols>
  <sheetData>
    <row r="1" ht="28.5" customHeight="1" spans="1:4">
      <c r="A1" s="1" t="s">
        <v>223</v>
      </c>
      <c r="B1" s="1"/>
      <c r="C1" s="1"/>
      <c r="D1" s="1"/>
    </row>
    <row r="2" ht="15.75" spans="1:4">
      <c r="A2" s="3"/>
      <c r="B2" s="3"/>
      <c r="C2" s="3"/>
      <c r="D2" s="3" t="s">
        <v>224</v>
      </c>
    </row>
    <row r="3" ht="20.25" customHeight="1" spans="1:4">
      <c r="A3" s="52" t="s">
        <v>225</v>
      </c>
      <c r="B3" s="53" t="s">
        <v>67</v>
      </c>
      <c r="C3" s="54" t="s">
        <v>16</v>
      </c>
      <c r="D3" s="34" t="s">
        <v>226</v>
      </c>
    </row>
    <row r="4" ht="15" spans="1:3">
      <c r="A4" s="17" t="s">
        <v>227</v>
      </c>
      <c r="C4" s="55"/>
    </row>
    <row r="5" ht="15" spans="1:4">
      <c r="A5" s="12" t="s">
        <v>228</v>
      </c>
      <c r="B5" s="56">
        <v>767.697408816736</v>
      </c>
      <c r="C5" s="57">
        <v>16.9610408321697</v>
      </c>
      <c r="D5" s="39" t="s">
        <v>30</v>
      </c>
    </row>
    <row r="6" ht="15" spans="1:4">
      <c r="A6" s="12" t="s">
        <v>229</v>
      </c>
      <c r="B6" s="56">
        <f>VLOOKUP(A6,[2]分县地区生产总值及第一产业增加值!$A$1:$F$65536,6,FALSE)</f>
        <v>76.4168846055381</v>
      </c>
      <c r="C6" s="57">
        <f>VLOOKUP(A6,[2]分县地区生产总值及第一产业增加值!$A$1:$G$65536,7,FALSE)</f>
        <v>12.5941509394952</v>
      </c>
      <c r="D6" s="58">
        <f>RANK(C6,$C$6:$C$15)</f>
        <v>7</v>
      </c>
    </row>
    <row r="7" ht="15" spans="1:4">
      <c r="A7" s="12" t="s">
        <v>230</v>
      </c>
      <c r="B7" s="56">
        <f>VLOOKUP(A7,[2]分县地区生产总值及第一产业增加值!$A$1:$F$65536,6,FALSE)</f>
        <v>104.182560796563</v>
      </c>
      <c r="C7" s="57">
        <f>VLOOKUP(A7,[2]分县地区生产总值及第一产业增加值!$A$1:$G$65536,7,FALSE)</f>
        <v>12.6560250183815</v>
      </c>
      <c r="D7" s="58">
        <f t="shared" ref="D7:D15" si="0">RANK(C7,$C$6:$C$15)</f>
        <v>6</v>
      </c>
    </row>
    <row r="8" ht="15" spans="1:4">
      <c r="A8" s="12" t="s">
        <v>231</v>
      </c>
      <c r="B8" s="56">
        <f>VLOOKUP(A8,[2]分县地区生产总值及第一产业增加值!$A$1:$F$65536,6,FALSE)</f>
        <v>77.0039952775063</v>
      </c>
      <c r="C8" s="57">
        <f>VLOOKUP(A8,[2]分县地区生产总值及第一产业增加值!$A$1:$G$65536,7,FALSE)</f>
        <v>-3.91743276215863</v>
      </c>
      <c r="D8" s="58">
        <v>9</v>
      </c>
    </row>
    <row r="9" ht="15" spans="1:4">
      <c r="A9" s="12" t="s">
        <v>232</v>
      </c>
      <c r="B9" s="56">
        <f>VLOOKUP(A9,[2]分县地区生产总值及第一产业增加值!$A$1:$F$65536,6,FALSE)</f>
        <v>47.2192035417373</v>
      </c>
      <c r="C9" s="57">
        <f>VLOOKUP(A9,[2]分县地区生产总值及第一产业增加值!$A$1:$G$65536,7,FALSE)</f>
        <v>18.947502323449</v>
      </c>
      <c r="D9" s="58">
        <f t="shared" si="0"/>
        <v>3</v>
      </c>
    </row>
    <row r="10" ht="15" spans="1:4">
      <c r="A10" s="12" t="s">
        <v>233</v>
      </c>
      <c r="B10" s="56">
        <v>158.864179188173</v>
      </c>
      <c r="C10" s="57">
        <v>30.1977899422681</v>
      </c>
      <c r="D10" s="58">
        <f t="shared" si="0"/>
        <v>1</v>
      </c>
    </row>
    <row r="11" ht="15" spans="1:4">
      <c r="A11" s="12" t="s">
        <v>234</v>
      </c>
      <c r="B11" s="56">
        <f>VLOOKUP(A11,[2]分县地区生产总值及第一产业增加值!$A$1:$F$65536,6,FALSE)</f>
        <v>62.0340347730277</v>
      </c>
      <c r="C11" s="57">
        <f>VLOOKUP(A11,[2]分县地区生产总值及第一产业增加值!$A$1:$G$65536,7,FALSE)</f>
        <v>19.2059681617067</v>
      </c>
      <c r="D11" s="58">
        <f t="shared" si="0"/>
        <v>2</v>
      </c>
    </row>
    <row r="12" ht="15" spans="1:4">
      <c r="A12" s="12" t="s">
        <v>235</v>
      </c>
      <c r="B12" s="56">
        <f>VLOOKUP(A12,[2]分县地区生产总值及第一产业增加值!$A$1:$F$65536,6,FALSE)</f>
        <v>50.6510885602594</v>
      </c>
      <c r="C12" s="57">
        <f>VLOOKUP(A12,[2]分县地区生产总值及第一产业增加值!$A$1:$G$65536,7,FALSE)</f>
        <v>14.1844574081168</v>
      </c>
      <c r="D12" s="58">
        <f t="shared" si="0"/>
        <v>5</v>
      </c>
    </row>
    <row r="13" ht="15" spans="1:4">
      <c r="A13" s="12" t="s">
        <v>236</v>
      </c>
      <c r="B13" s="56">
        <f>VLOOKUP(A13,[2]分县地区生产总值及第一产业增加值!$A$1:$F$65536,6,FALSE)</f>
        <v>79.8489552554258</v>
      </c>
      <c r="C13" s="57">
        <f>VLOOKUP(A13,[2]分县地区生产总值及第一产业增加值!$A$1:$G$65536,7,FALSE)</f>
        <v>12.4905388711884</v>
      </c>
      <c r="D13" s="58">
        <v>8</v>
      </c>
    </row>
    <row r="14" ht="15" spans="1:4">
      <c r="A14" s="12" t="s">
        <v>237</v>
      </c>
      <c r="B14" s="56">
        <f>VLOOKUP(A14,[2]分县地区生产总值及第一产业增加值!$A$1:$F$65536,6,FALSE)</f>
        <v>89.1554223794509</v>
      </c>
      <c r="C14" s="57">
        <f>VLOOKUP(A14,[2]分县地区生产总值及第一产业增加值!$A$1:$G$65536,7,FALSE)</f>
        <v>16.0394433421695</v>
      </c>
      <c r="D14" s="58">
        <f t="shared" si="0"/>
        <v>4</v>
      </c>
    </row>
    <row r="15" ht="15" spans="1:4">
      <c r="A15" s="12" t="s">
        <v>238</v>
      </c>
      <c r="B15" s="56">
        <f>VLOOKUP(A15,[2]分县地区生产总值及第一产业增加值!$A$1:$F$65536,6,FALSE)</f>
        <v>101.122729570311</v>
      </c>
      <c r="C15" s="57">
        <f>VLOOKUP(A15,[2]分县地区生产总值及第一产业增加值!$A$1:$G$65536,7,FALSE)</f>
        <v>12.5419379546446</v>
      </c>
      <c r="D15" s="58">
        <f t="shared" si="0"/>
        <v>8</v>
      </c>
    </row>
    <row r="16" ht="15" spans="1:4">
      <c r="A16" s="59" t="s">
        <v>239</v>
      </c>
      <c r="B16" s="60"/>
      <c r="C16" s="61"/>
      <c r="D16" s="62"/>
    </row>
    <row r="17" ht="15" spans="1:4">
      <c r="A17" s="12" t="s">
        <v>228</v>
      </c>
      <c r="B17" s="56">
        <v>338.364498530568</v>
      </c>
      <c r="C17" s="57">
        <v>31.200048</v>
      </c>
      <c r="D17" s="39" t="s">
        <v>30</v>
      </c>
    </row>
    <row r="18" ht="15" spans="1:4">
      <c r="A18" s="12" t="s">
        <v>229</v>
      </c>
      <c r="B18" s="56">
        <v>20.5940437570084</v>
      </c>
      <c r="C18" s="57">
        <v>10.5</v>
      </c>
      <c r="D18" s="63">
        <f>RANK(C18,$C$18:$C$27)</f>
        <v>6</v>
      </c>
    </row>
    <row r="19" ht="15" spans="1:4">
      <c r="A19" s="12" t="s">
        <v>230</v>
      </c>
      <c r="B19" s="56">
        <v>60.899241011895</v>
      </c>
      <c r="C19" s="57">
        <v>10.1</v>
      </c>
      <c r="D19" s="63">
        <f t="shared" ref="D19:D27" si="1">RANK(C19,$C$18:$C$27)</f>
        <v>7</v>
      </c>
    </row>
    <row r="20" ht="15" spans="1:4">
      <c r="A20" s="12" t="s">
        <v>231</v>
      </c>
      <c r="B20" s="56">
        <v>76.6974873041702</v>
      </c>
      <c r="C20" s="57">
        <v>-7.4</v>
      </c>
      <c r="D20" s="63">
        <f t="shared" si="1"/>
        <v>10</v>
      </c>
    </row>
    <row r="21" ht="15" spans="1:4">
      <c r="A21" s="12" t="s">
        <v>232</v>
      </c>
      <c r="B21" s="56">
        <v>16.7428488147066</v>
      </c>
      <c r="C21" s="64">
        <v>22.3</v>
      </c>
      <c r="D21" s="63">
        <f t="shared" si="1"/>
        <v>3</v>
      </c>
    </row>
    <row r="22" ht="15" spans="1:4">
      <c r="A22" s="12" t="s">
        <v>233</v>
      </c>
      <c r="B22" s="56">
        <v>189.805860765999</v>
      </c>
      <c r="C22" s="64">
        <v>65.9</v>
      </c>
      <c r="D22" s="63">
        <f t="shared" si="1"/>
        <v>1</v>
      </c>
    </row>
    <row r="23" ht="15" spans="1:4">
      <c r="A23" s="12" t="s">
        <v>234</v>
      </c>
      <c r="B23" s="56">
        <v>6.6665</v>
      </c>
      <c r="C23" s="64">
        <v>8.2</v>
      </c>
      <c r="D23" s="63">
        <f t="shared" si="1"/>
        <v>8</v>
      </c>
    </row>
    <row r="24" ht="15" spans="1:4">
      <c r="A24" s="12" t="s">
        <v>235</v>
      </c>
      <c r="B24" s="56">
        <v>4.8930906022362</v>
      </c>
      <c r="C24" s="64">
        <v>-2.5</v>
      </c>
      <c r="D24" s="63">
        <f t="shared" si="1"/>
        <v>9</v>
      </c>
    </row>
    <row r="25" ht="15" spans="1:4">
      <c r="A25" s="12" t="s">
        <v>236</v>
      </c>
      <c r="B25" s="56">
        <v>8.02055848800681</v>
      </c>
      <c r="C25" s="64">
        <v>25.8</v>
      </c>
      <c r="D25" s="63">
        <f t="shared" si="1"/>
        <v>2</v>
      </c>
    </row>
    <row r="26" ht="15" spans="1:4">
      <c r="A26" s="12" t="s">
        <v>237</v>
      </c>
      <c r="B26" s="56">
        <v>11.2444109257925</v>
      </c>
      <c r="C26" s="64">
        <v>20.2</v>
      </c>
      <c r="D26" s="63">
        <f t="shared" si="1"/>
        <v>4</v>
      </c>
    </row>
    <row r="27" ht="15.75" spans="1:4">
      <c r="A27" s="12" t="s">
        <v>238</v>
      </c>
      <c r="B27" s="56">
        <v>10.5629</v>
      </c>
      <c r="C27" s="64">
        <v>14.2</v>
      </c>
      <c r="D27" s="63">
        <f t="shared" si="1"/>
        <v>5</v>
      </c>
    </row>
    <row r="28" ht="21.75" customHeight="1" spans="1:4">
      <c r="A28" s="65" t="s">
        <v>240</v>
      </c>
      <c r="B28" s="65"/>
      <c r="C28" s="65"/>
      <c r="D28" s="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J11" sqref="J11"/>
    </sheetView>
  </sheetViews>
  <sheetFormatPr defaultColWidth="9" defaultRowHeight="14" outlineLevelCol="3"/>
  <sheetData>
    <row r="1" ht="21" spans="1:4">
      <c r="A1" s="134" t="s">
        <v>1</v>
      </c>
      <c r="B1" s="134"/>
      <c r="C1" s="134"/>
      <c r="D1" s="134"/>
    </row>
    <row r="3" ht="17.5" spans="1:4">
      <c r="A3" s="267" t="s">
        <v>2</v>
      </c>
      <c r="B3" s="267"/>
      <c r="C3" s="267"/>
      <c r="D3" s="267"/>
    </row>
    <row r="4" ht="17.5" spans="1:4">
      <c r="A4" s="267" t="s">
        <v>3</v>
      </c>
      <c r="B4" s="267"/>
      <c r="C4" s="267"/>
      <c r="D4" s="267"/>
    </row>
    <row r="5" ht="17.5" spans="1:4">
      <c r="A5" s="267" t="s">
        <v>4</v>
      </c>
      <c r="B5" s="267"/>
      <c r="C5" s="267"/>
      <c r="D5" s="267"/>
    </row>
    <row r="6" ht="17.5" spans="1:4">
      <c r="A6" s="267" t="s">
        <v>5</v>
      </c>
      <c r="B6" s="267"/>
      <c r="C6" s="267"/>
      <c r="D6" s="267"/>
    </row>
    <row r="7" ht="17.5" spans="1:4">
      <c r="A7" s="267" t="s">
        <v>6</v>
      </c>
      <c r="B7" s="267"/>
      <c r="C7" s="267"/>
      <c r="D7" s="267"/>
    </row>
    <row r="8" ht="17.5" spans="1:4">
      <c r="A8" s="267" t="s">
        <v>7</v>
      </c>
      <c r="B8" s="267"/>
      <c r="C8" s="267"/>
      <c r="D8" s="267"/>
    </row>
    <row r="9" ht="17.5" spans="1:4">
      <c r="A9" s="267" t="s">
        <v>8</v>
      </c>
      <c r="B9" s="267"/>
      <c r="C9" s="267"/>
      <c r="D9" s="267"/>
    </row>
    <row r="10" ht="17.5" spans="1:4">
      <c r="A10" s="267" t="s">
        <v>9</v>
      </c>
      <c r="B10" s="267"/>
      <c r="C10" s="267"/>
      <c r="D10" s="267"/>
    </row>
    <row r="11" ht="17.5" spans="1:4">
      <c r="A11" s="267" t="s">
        <v>10</v>
      </c>
      <c r="B11" s="267"/>
      <c r="C11" s="267"/>
      <c r="D11" s="267"/>
    </row>
    <row r="12" ht="17.5" spans="1:4">
      <c r="A12" s="267" t="s">
        <v>11</v>
      </c>
      <c r="B12" s="267"/>
      <c r="C12" s="267"/>
      <c r="D12" s="267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4" outlineLevelCol="3"/>
  <cols>
    <col min="1" max="1" width="28.7545454545455" customWidth="1"/>
    <col min="2" max="2" width="11.1272727272727" customWidth="1"/>
    <col min="3" max="3" width="9.62727272727273" customWidth="1"/>
    <col min="4" max="4" width="8.75454545454545" customWidth="1"/>
  </cols>
  <sheetData>
    <row r="1" ht="22.5" customHeight="1" spans="1:4">
      <c r="A1" s="1" t="s">
        <v>241</v>
      </c>
      <c r="B1" s="1"/>
      <c r="C1" s="1"/>
      <c r="D1" s="1"/>
    </row>
    <row r="2" ht="14.75" spans="1:3">
      <c r="A2" s="31"/>
      <c r="B2" s="31"/>
      <c r="C2" s="32" t="s">
        <v>242</v>
      </c>
    </row>
    <row r="3" ht="18" customHeight="1" spans="1:4">
      <c r="A3" s="33" t="s">
        <v>225</v>
      </c>
      <c r="B3" s="33" t="s">
        <v>67</v>
      </c>
      <c r="C3" s="33" t="s">
        <v>16</v>
      </c>
      <c r="D3" s="34" t="s">
        <v>226</v>
      </c>
    </row>
    <row r="4" ht="15" spans="1:4">
      <c r="A4" s="8" t="s">
        <v>243</v>
      </c>
      <c r="B4" s="35"/>
      <c r="C4" s="35"/>
      <c r="D4" s="36"/>
    </row>
    <row r="5" ht="15" spans="1:4">
      <c r="A5" s="12" t="s">
        <v>228</v>
      </c>
      <c r="B5" s="37">
        <v>430.69</v>
      </c>
      <c r="C5" s="38">
        <v>43.1</v>
      </c>
      <c r="D5" s="39" t="s">
        <v>30</v>
      </c>
    </row>
    <row r="6" ht="15" spans="1:4">
      <c r="A6" s="12" t="s">
        <v>229</v>
      </c>
      <c r="B6" s="40">
        <v>38.44</v>
      </c>
      <c r="C6" s="41">
        <v>41.5</v>
      </c>
      <c r="D6" s="39">
        <f>RANK(C6,$C$6:$C$15)</f>
        <v>7</v>
      </c>
    </row>
    <row r="7" ht="15" spans="1:4">
      <c r="A7" s="12" t="s">
        <v>230</v>
      </c>
      <c r="B7" s="37">
        <v>32.28</v>
      </c>
      <c r="C7" s="38">
        <v>90.3</v>
      </c>
      <c r="D7" s="39">
        <f t="shared" ref="D7:D15" si="0">RANK(C7,$C$6:$C$15)</f>
        <v>2</v>
      </c>
    </row>
    <row r="8" ht="15" spans="1:4">
      <c r="A8" s="12" t="s">
        <v>231</v>
      </c>
      <c r="B8" s="37">
        <v>42.38</v>
      </c>
      <c r="C8" s="38">
        <v>58.4</v>
      </c>
      <c r="D8" s="39">
        <f t="shared" si="0"/>
        <v>5</v>
      </c>
    </row>
    <row r="9" ht="15" spans="1:4">
      <c r="A9" s="12" t="s">
        <v>232</v>
      </c>
      <c r="B9" s="37">
        <v>24.96</v>
      </c>
      <c r="C9" s="38">
        <v>33.7</v>
      </c>
      <c r="D9" s="39">
        <f t="shared" si="0"/>
        <v>8</v>
      </c>
    </row>
    <row r="10" ht="15" spans="1:4">
      <c r="A10" s="12" t="s">
        <v>233</v>
      </c>
      <c r="B10" s="37">
        <v>102.2</v>
      </c>
      <c r="C10" s="38">
        <v>6.4</v>
      </c>
      <c r="D10" s="39">
        <f t="shared" si="0"/>
        <v>10</v>
      </c>
    </row>
    <row r="11" ht="15" spans="1:4">
      <c r="A11" s="12" t="s">
        <v>234</v>
      </c>
      <c r="B11" s="37">
        <v>45.87</v>
      </c>
      <c r="C11" s="38">
        <v>60.6</v>
      </c>
      <c r="D11" s="39">
        <f t="shared" si="0"/>
        <v>4</v>
      </c>
    </row>
    <row r="12" ht="15" spans="1:4">
      <c r="A12" s="12" t="s">
        <v>235</v>
      </c>
      <c r="B12" s="37">
        <v>51.92</v>
      </c>
      <c r="C12" s="38">
        <v>159.7</v>
      </c>
      <c r="D12" s="39">
        <f t="shared" si="0"/>
        <v>1</v>
      </c>
    </row>
    <row r="13" ht="15" spans="1:4">
      <c r="A13" s="12" t="s">
        <v>236</v>
      </c>
      <c r="B13" s="37">
        <v>23.75</v>
      </c>
      <c r="C13" s="38">
        <v>63.6</v>
      </c>
      <c r="D13" s="39">
        <f t="shared" si="0"/>
        <v>3</v>
      </c>
    </row>
    <row r="14" ht="15" spans="1:4">
      <c r="A14" s="12" t="s">
        <v>237</v>
      </c>
      <c r="B14" s="37">
        <v>35.3</v>
      </c>
      <c r="C14" s="38">
        <v>51.4</v>
      </c>
      <c r="D14" s="39">
        <f t="shared" si="0"/>
        <v>6</v>
      </c>
    </row>
    <row r="15" ht="15" spans="1:4">
      <c r="A15" s="12" t="s">
        <v>238</v>
      </c>
      <c r="B15" s="37">
        <v>43.52</v>
      </c>
      <c r="C15" s="38">
        <v>11.3</v>
      </c>
      <c r="D15" s="39">
        <f t="shared" si="0"/>
        <v>9</v>
      </c>
    </row>
    <row r="16" ht="15" spans="1:4">
      <c r="A16" s="17" t="s">
        <v>244</v>
      </c>
      <c r="B16" s="42"/>
      <c r="C16" s="42"/>
      <c r="D16" s="43"/>
    </row>
    <row r="17" ht="15" spans="1:4">
      <c r="A17" s="12" t="s">
        <v>228</v>
      </c>
      <c r="B17" s="37">
        <v>701.07175</v>
      </c>
      <c r="C17" s="38">
        <v>16.72</v>
      </c>
      <c r="D17" s="39" t="s">
        <v>30</v>
      </c>
    </row>
    <row r="18" ht="15" spans="1:4">
      <c r="A18" s="12" t="s">
        <v>229</v>
      </c>
      <c r="B18" s="37">
        <v>169.84808</v>
      </c>
      <c r="C18" s="38">
        <v>21.5</v>
      </c>
      <c r="D18" s="44">
        <f>RANK(C18,$C$18:$C$27)</f>
        <v>1</v>
      </c>
    </row>
    <row r="19" ht="15" spans="1:4">
      <c r="A19" s="12" t="s">
        <v>230</v>
      </c>
      <c r="B19" s="37">
        <v>121.83386</v>
      </c>
      <c r="C19" s="38">
        <v>11.86</v>
      </c>
      <c r="D19" s="44">
        <f t="shared" ref="D19:D27" si="1">RANK(C19,$C$18:$C$27)</f>
        <v>9</v>
      </c>
    </row>
    <row r="20" ht="15" spans="1:4">
      <c r="A20" s="12" t="s">
        <v>231</v>
      </c>
      <c r="B20" s="37">
        <v>16.91229</v>
      </c>
      <c r="C20" s="38">
        <v>15.7</v>
      </c>
      <c r="D20" s="44">
        <f t="shared" si="1"/>
        <v>7</v>
      </c>
    </row>
    <row r="21" ht="15" spans="1:4">
      <c r="A21" s="12" t="s">
        <v>232</v>
      </c>
      <c r="B21" s="37">
        <v>58.51835</v>
      </c>
      <c r="C21" s="38">
        <v>17.55</v>
      </c>
      <c r="D21" s="44">
        <f t="shared" si="1"/>
        <v>2</v>
      </c>
    </row>
    <row r="22" ht="15" spans="1:4">
      <c r="A22" s="12" t="s">
        <v>233</v>
      </c>
      <c r="B22" s="37">
        <v>41.90363</v>
      </c>
      <c r="C22" s="38">
        <v>9.33</v>
      </c>
      <c r="D22" s="44">
        <f t="shared" si="1"/>
        <v>10</v>
      </c>
    </row>
    <row r="23" ht="15" spans="1:4">
      <c r="A23" s="12" t="s">
        <v>234</v>
      </c>
      <c r="B23" s="37">
        <v>63.2153</v>
      </c>
      <c r="C23" s="38">
        <v>16.02</v>
      </c>
      <c r="D23" s="44">
        <v>5</v>
      </c>
    </row>
    <row r="24" ht="15" spans="1:4">
      <c r="A24" s="12" t="s">
        <v>235</v>
      </c>
      <c r="B24" s="37">
        <v>28.4548</v>
      </c>
      <c r="C24" s="38">
        <v>15.55</v>
      </c>
      <c r="D24" s="44">
        <f t="shared" si="1"/>
        <v>8</v>
      </c>
    </row>
    <row r="25" ht="15" spans="1:4">
      <c r="A25" s="12" t="s">
        <v>236</v>
      </c>
      <c r="B25" s="37">
        <v>69.73552</v>
      </c>
      <c r="C25" s="38">
        <v>16.21</v>
      </c>
      <c r="D25" s="44">
        <f t="shared" si="1"/>
        <v>4</v>
      </c>
    </row>
    <row r="26" ht="15" spans="1:4">
      <c r="A26" s="12" t="s">
        <v>237</v>
      </c>
      <c r="B26" s="37">
        <v>55.08021</v>
      </c>
      <c r="C26" s="38">
        <v>16.13</v>
      </c>
      <c r="D26" s="44">
        <f t="shared" si="1"/>
        <v>5</v>
      </c>
    </row>
    <row r="27" ht="15" spans="1:4">
      <c r="A27" s="12" t="s">
        <v>238</v>
      </c>
      <c r="B27" s="37">
        <v>117.47334</v>
      </c>
      <c r="C27" s="38">
        <v>16.3</v>
      </c>
      <c r="D27" s="44">
        <f t="shared" si="1"/>
        <v>3</v>
      </c>
    </row>
    <row r="28" ht="15" spans="1:4">
      <c r="A28" s="17" t="s">
        <v>245</v>
      </c>
      <c r="B28" s="45"/>
      <c r="C28" s="46"/>
      <c r="D28" s="47"/>
    </row>
    <row r="29" ht="15" spans="1:4">
      <c r="A29" s="12" t="s">
        <v>228</v>
      </c>
      <c r="B29" s="37">
        <v>62.2638</v>
      </c>
      <c r="C29" s="38">
        <v>29.7435502053557</v>
      </c>
      <c r="D29" s="39" t="s">
        <v>30</v>
      </c>
    </row>
    <row r="30" ht="15" spans="1:4">
      <c r="A30" s="12" t="s">
        <v>229</v>
      </c>
      <c r="B30" s="37">
        <v>1.7145</v>
      </c>
      <c r="C30" s="38">
        <v>21.5354079534983</v>
      </c>
      <c r="D30" s="39">
        <f>RANK(C30,$C$30:$C$39)</f>
        <v>7</v>
      </c>
    </row>
    <row r="31" ht="15" spans="1:4">
      <c r="A31" s="12" t="s">
        <v>230</v>
      </c>
      <c r="B31" s="37">
        <v>3.1254</v>
      </c>
      <c r="C31" s="38">
        <v>50.7088436686276</v>
      </c>
      <c r="D31" s="39">
        <f t="shared" ref="D31:D39" si="2">RANK(C31,$C$30:$C$39)</f>
        <v>3</v>
      </c>
    </row>
    <row r="32" ht="15" spans="1:4">
      <c r="A32" s="12" t="s">
        <v>231</v>
      </c>
      <c r="B32" s="37">
        <v>1.9944</v>
      </c>
      <c r="C32" s="38">
        <v>9.16853686572883</v>
      </c>
      <c r="D32" s="39">
        <f t="shared" si="2"/>
        <v>9</v>
      </c>
    </row>
    <row r="33" ht="15" spans="1:4">
      <c r="A33" s="12" t="s">
        <v>232</v>
      </c>
      <c r="B33" s="37">
        <v>3.4554</v>
      </c>
      <c r="C33" s="38">
        <v>31.3141293607965</v>
      </c>
      <c r="D33" s="39">
        <f t="shared" si="2"/>
        <v>4</v>
      </c>
    </row>
    <row r="34" ht="15" spans="1:4">
      <c r="A34" s="12" t="s">
        <v>233</v>
      </c>
      <c r="B34" s="37">
        <v>5.3795</v>
      </c>
      <c r="C34" s="38">
        <v>23.0415589762357</v>
      </c>
      <c r="D34" s="39">
        <f t="shared" si="2"/>
        <v>6</v>
      </c>
    </row>
    <row r="35" ht="15" spans="1:4">
      <c r="A35" s="12" t="s">
        <v>234</v>
      </c>
      <c r="B35" s="37">
        <v>5.1211</v>
      </c>
      <c r="C35" s="38">
        <v>53.9254583709047</v>
      </c>
      <c r="D35" s="39">
        <f t="shared" si="2"/>
        <v>2</v>
      </c>
    </row>
    <row r="36" ht="15" spans="1:4">
      <c r="A36" s="12" t="s">
        <v>235</v>
      </c>
      <c r="B36" s="37">
        <v>3.4426</v>
      </c>
      <c r="C36" s="38">
        <v>15.4498809483886</v>
      </c>
      <c r="D36" s="39">
        <f t="shared" si="2"/>
        <v>8</v>
      </c>
    </row>
    <row r="37" ht="15" spans="1:4">
      <c r="A37" s="12" t="s">
        <v>236</v>
      </c>
      <c r="B37" s="37">
        <v>6.4044</v>
      </c>
      <c r="C37" s="38">
        <v>-4.44474284946959</v>
      </c>
      <c r="D37" s="39">
        <f t="shared" si="2"/>
        <v>10</v>
      </c>
    </row>
    <row r="38" ht="15" spans="1:4">
      <c r="A38" s="12" t="s">
        <v>237</v>
      </c>
      <c r="B38" s="37">
        <v>5.1855</v>
      </c>
      <c r="C38" s="38">
        <v>79.0696871330893</v>
      </c>
      <c r="D38" s="39">
        <f t="shared" si="2"/>
        <v>1</v>
      </c>
    </row>
    <row r="39" ht="15" spans="1:4">
      <c r="A39" s="27" t="s">
        <v>238</v>
      </c>
      <c r="B39" s="48">
        <v>7.1019</v>
      </c>
      <c r="C39" s="49">
        <v>30.8623548922056</v>
      </c>
      <c r="D39" s="50">
        <f t="shared" si="2"/>
        <v>5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1" sqref="A1:D1"/>
    </sheetView>
  </sheetViews>
  <sheetFormatPr defaultColWidth="9" defaultRowHeight="14" outlineLevelCol="3"/>
  <cols>
    <col min="1" max="1" width="30.2545454545455" customWidth="1"/>
    <col min="2" max="2" width="12.7545454545455" customWidth="1"/>
    <col min="3" max="3" width="9.87272727272727" customWidth="1"/>
    <col min="4" max="4" width="8.12727272727273" customWidth="1"/>
  </cols>
  <sheetData>
    <row r="1" ht="21" customHeight="1" spans="1:4">
      <c r="A1" s="1" t="s">
        <v>246</v>
      </c>
      <c r="B1" s="1"/>
      <c r="C1" s="1"/>
      <c r="D1" s="1"/>
    </row>
    <row r="2" ht="15" spans="1:4">
      <c r="A2" s="2"/>
      <c r="B2" s="2"/>
      <c r="C2" s="3" t="s">
        <v>247</v>
      </c>
      <c r="D2" s="4"/>
    </row>
    <row r="3" ht="19.5" customHeight="1" spans="1:4">
      <c r="A3" s="5" t="s">
        <v>225</v>
      </c>
      <c r="B3" s="6" t="s">
        <v>67</v>
      </c>
      <c r="C3" s="6" t="s">
        <v>16</v>
      </c>
      <c r="D3" s="7" t="s">
        <v>226</v>
      </c>
    </row>
    <row r="4" ht="14.25" customHeight="1" spans="1:4">
      <c r="A4" s="8" t="s">
        <v>248</v>
      </c>
      <c r="B4" s="9"/>
      <c r="C4" s="10"/>
      <c r="D4" s="11"/>
    </row>
    <row r="5" ht="14.25" customHeight="1" spans="1:4">
      <c r="A5" s="12" t="s">
        <v>228</v>
      </c>
      <c r="B5" s="13">
        <v>213.2254</v>
      </c>
      <c r="C5" s="14">
        <v>4.25951071344226</v>
      </c>
      <c r="D5" s="15" t="s">
        <v>30</v>
      </c>
    </row>
    <row r="6" ht="14.25" customHeight="1" spans="1:4">
      <c r="A6" s="12" t="s">
        <v>229</v>
      </c>
      <c r="B6" s="13">
        <v>6.2457</v>
      </c>
      <c r="C6" s="14">
        <v>5.88624226498262</v>
      </c>
      <c r="D6" s="16">
        <f>RANK(C6,$C$6:$C$15)</f>
        <v>2</v>
      </c>
    </row>
    <row r="7" ht="14.25" customHeight="1" spans="1:4">
      <c r="A7" s="12" t="s">
        <v>230</v>
      </c>
      <c r="B7" s="13">
        <v>7.6765</v>
      </c>
      <c r="C7" s="14">
        <v>-2.5033021743548</v>
      </c>
      <c r="D7" s="16">
        <f t="shared" ref="D7:D15" si="0">RANK(C7,$C$6:$C$15)</f>
        <v>5</v>
      </c>
    </row>
    <row r="8" ht="14.25" customHeight="1" spans="1:4">
      <c r="A8" s="12" t="s">
        <v>231</v>
      </c>
      <c r="B8" s="13">
        <v>8.2611</v>
      </c>
      <c r="C8" s="14">
        <v>1.0754661576861</v>
      </c>
      <c r="D8" s="16">
        <f t="shared" si="0"/>
        <v>4</v>
      </c>
    </row>
    <row r="9" ht="14.25" customHeight="1" spans="1:4">
      <c r="A9" s="12" t="s">
        <v>232</v>
      </c>
      <c r="B9" s="13">
        <v>8.3972</v>
      </c>
      <c r="C9" s="14">
        <v>25.6764846743295</v>
      </c>
      <c r="D9" s="16">
        <f t="shared" si="0"/>
        <v>1</v>
      </c>
    </row>
    <row r="10" ht="14.25" customHeight="1" spans="1:4">
      <c r="A10" s="12" t="s">
        <v>233</v>
      </c>
      <c r="B10" s="13">
        <v>9.0366</v>
      </c>
      <c r="C10" s="14">
        <v>-17.5093795357244</v>
      </c>
      <c r="D10" s="16">
        <f t="shared" si="0"/>
        <v>10</v>
      </c>
    </row>
    <row r="11" ht="14.25" customHeight="1" spans="1:4">
      <c r="A11" s="12" t="s">
        <v>234</v>
      </c>
      <c r="B11" s="13">
        <v>19.3807</v>
      </c>
      <c r="C11" s="14">
        <v>-12.4507044798504</v>
      </c>
      <c r="D11" s="16">
        <f t="shared" si="0"/>
        <v>7</v>
      </c>
    </row>
    <row r="12" ht="14.25" customHeight="1" spans="1:4">
      <c r="A12" s="12" t="s">
        <v>235</v>
      </c>
      <c r="B12" s="13">
        <v>16.9699</v>
      </c>
      <c r="C12" s="14">
        <v>-12.6496597588972</v>
      </c>
      <c r="D12" s="16">
        <f t="shared" si="0"/>
        <v>8</v>
      </c>
    </row>
    <row r="13" ht="14.25" customHeight="1" spans="1:4">
      <c r="A13" s="12" t="s">
        <v>236</v>
      </c>
      <c r="B13" s="13">
        <v>24.2315</v>
      </c>
      <c r="C13" s="14">
        <v>1.76000739110715</v>
      </c>
      <c r="D13" s="16">
        <f t="shared" si="0"/>
        <v>3</v>
      </c>
    </row>
    <row r="14" ht="14.25" customHeight="1" spans="1:4">
      <c r="A14" s="12" t="s">
        <v>237</v>
      </c>
      <c r="B14" s="13">
        <v>22.3834</v>
      </c>
      <c r="C14" s="14">
        <v>-11.7544323060607</v>
      </c>
      <c r="D14" s="16">
        <f t="shared" si="0"/>
        <v>6</v>
      </c>
    </row>
    <row r="15" ht="14.25" customHeight="1" spans="1:4">
      <c r="A15" s="12" t="s">
        <v>238</v>
      </c>
      <c r="B15" s="13">
        <v>34.1382</v>
      </c>
      <c r="C15" s="14">
        <v>-13.0504990818117</v>
      </c>
      <c r="D15" s="16">
        <f t="shared" si="0"/>
        <v>9</v>
      </c>
    </row>
    <row r="16" ht="14.25" customHeight="1" spans="1:4">
      <c r="A16" s="17" t="s">
        <v>249</v>
      </c>
      <c r="B16" s="18"/>
      <c r="C16" s="18"/>
      <c r="D16" s="15"/>
    </row>
    <row r="17" ht="14.25" customHeight="1" spans="1:4">
      <c r="A17" s="12" t="s">
        <v>228</v>
      </c>
      <c r="B17" s="19">
        <v>182.2</v>
      </c>
      <c r="C17" s="20">
        <v>26.1</v>
      </c>
      <c r="D17" s="15" t="s">
        <v>30</v>
      </c>
    </row>
    <row r="18" ht="14.25" customHeight="1" spans="1:4">
      <c r="A18" s="12" t="s">
        <v>229</v>
      </c>
      <c r="B18" s="13"/>
      <c r="C18" s="14"/>
      <c r="D18" s="15"/>
    </row>
    <row r="19" ht="14.25" customHeight="1" spans="1:4">
      <c r="A19" s="12" t="s">
        <v>230</v>
      </c>
      <c r="B19" s="21"/>
      <c r="C19" s="22"/>
      <c r="D19" s="15"/>
    </row>
    <row r="20" ht="14.25" customHeight="1" spans="1:4">
      <c r="A20" s="12" t="s">
        <v>231</v>
      </c>
      <c r="B20" s="21"/>
      <c r="C20" s="22"/>
      <c r="D20" s="15"/>
    </row>
    <row r="21" ht="14.25" customHeight="1" spans="1:4">
      <c r="A21" s="12" t="s">
        <v>232</v>
      </c>
      <c r="B21" s="21"/>
      <c r="C21" s="22"/>
      <c r="D21" s="15"/>
    </row>
    <row r="22" ht="14.25" customHeight="1" spans="1:4">
      <c r="A22" s="12" t="s">
        <v>233</v>
      </c>
      <c r="B22" s="21"/>
      <c r="C22" s="22"/>
      <c r="D22" s="15"/>
    </row>
    <row r="23" ht="14.25" customHeight="1" spans="1:4">
      <c r="A23" s="12" t="s">
        <v>234</v>
      </c>
      <c r="B23" s="21"/>
      <c r="C23" s="22"/>
      <c r="D23" s="15"/>
    </row>
    <row r="24" ht="14.25" customHeight="1" spans="1:4">
      <c r="A24" s="12" t="s">
        <v>235</v>
      </c>
      <c r="B24" s="21"/>
      <c r="C24" s="22"/>
      <c r="D24" s="15"/>
    </row>
    <row r="25" ht="14.25" customHeight="1" spans="1:4">
      <c r="A25" s="12" t="s">
        <v>236</v>
      </c>
      <c r="B25" s="21"/>
      <c r="C25" s="22"/>
      <c r="D25" s="15"/>
    </row>
    <row r="26" ht="14.25" customHeight="1" spans="1:4">
      <c r="A26" s="12" t="s">
        <v>237</v>
      </c>
      <c r="B26" s="21"/>
      <c r="C26" s="22"/>
      <c r="D26" s="15"/>
    </row>
    <row r="27" ht="14.25" customHeight="1" spans="1:4">
      <c r="A27" s="12" t="s">
        <v>238</v>
      </c>
      <c r="B27" s="21"/>
      <c r="C27" s="22"/>
      <c r="D27" s="15"/>
    </row>
    <row r="28" ht="14.25" customHeight="1" spans="1:4">
      <c r="A28" s="17" t="s">
        <v>250</v>
      </c>
      <c r="B28" s="18"/>
      <c r="C28" s="18"/>
      <c r="D28" s="15"/>
    </row>
    <row r="29" ht="14.25" customHeight="1" spans="1:4">
      <c r="A29" s="12" t="s">
        <v>228</v>
      </c>
      <c r="B29" s="23">
        <v>2.7334</v>
      </c>
      <c r="C29" s="24">
        <v>-86.86</v>
      </c>
      <c r="D29" s="25" t="s">
        <v>30</v>
      </c>
    </row>
    <row r="30" ht="14.25" customHeight="1" spans="1:4">
      <c r="A30" s="12" t="s">
        <v>229</v>
      </c>
      <c r="B30" s="23">
        <v>0</v>
      </c>
      <c r="C30" s="24">
        <v>0</v>
      </c>
      <c r="D30" s="25" t="s">
        <v>30</v>
      </c>
    </row>
    <row r="31" ht="14.25" customHeight="1" spans="1:4">
      <c r="A31" s="12" t="s">
        <v>230</v>
      </c>
      <c r="B31" s="23">
        <v>2.025</v>
      </c>
      <c r="C31" s="24">
        <v>3950</v>
      </c>
      <c r="D31" s="25" t="s">
        <v>30</v>
      </c>
    </row>
    <row r="32" ht="14.25" customHeight="1" spans="1:4">
      <c r="A32" s="12" t="s">
        <v>231</v>
      </c>
      <c r="B32" s="23">
        <v>0</v>
      </c>
      <c r="C32" s="24">
        <v>0</v>
      </c>
      <c r="D32" s="25" t="s">
        <v>30</v>
      </c>
    </row>
    <row r="33" ht="14.25" customHeight="1" spans="1:4">
      <c r="A33" s="12" t="s">
        <v>232</v>
      </c>
      <c r="B33" s="23">
        <v>0</v>
      </c>
      <c r="C33" s="26" t="s">
        <v>30</v>
      </c>
      <c r="D33" s="25" t="s">
        <v>30</v>
      </c>
    </row>
    <row r="34" ht="14.25" customHeight="1" spans="1:4">
      <c r="A34" s="12" t="s">
        <v>233</v>
      </c>
      <c r="B34" s="23">
        <v>0</v>
      </c>
      <c r="C34" s="26">
        <v>0</v>
      </c>
      <c r="D34" s="25" t="s">
        <v>30</v>
      </c>
    </row>
    <row r="35" ht="14.25" customHeight="1" spans="1:4">
      <c r="A35" s="12" t="s">
        <v>234</v>
      </c>
      <c r="B35" s="23">
        <v>0</v>
      </c>
      <c r="C35" s="26">
        <v>0</v>
      </c>
      <c r="D35" s="25" t="s">
        <v>30</v>
      </c>
    </row>
    <row r="36" ht="14.25" customHeight="1" spans="1:4">
      <c r="A36" s="12" t="s">
        <v>235</v>
      </c>
      <c r="B36" s="23">
        <v>0</v>
      </c>
      <c r="C36" s="26">
        <v>0</v>
      </c>
      <c r="D36" s="25" t="s">
        <v>30</v>
      </c>
    </row>
    <row r="37" ht="14.25" customHeight="1" spans="1:4">
      <c r="A37" s="12" t="s">
        <v>236</v>
      </c>
      <c r="B37" s="23">
        <v>0</v>
      </c>
      <c r="C37" s="26" t="s">
        <v>30</v>
      </c>
      <c r="D37" s="25" t="s">
        <v>30</v>
      </c>
    </row>
    <row r="38" ht="14.25" customHeight="1" spans="1:4">
      <c r="A38" s="12" t="s">
        <v>237</v>
      </c>
      <c r="B38" s="23">
        <v>0.042</v>
      </c>
      <c r="C38" s="26">
        <v>0</v>
      </c>
      <c r="D38" s="25" t="s">
        <v>30</v>
      </c>
    </row>
    <row r="39" ht="14.25" customHeight="1" spans="1:4">
      <c r="A39" s="27" t="s">
        <v>238</v>
      </c>
      <c r="B39" s="28">
        <v>0.149</v>
      </c>
      <c r="C39" s="29">
        <v>0</v>
      </c>
      <c r="D39" s="30" t="s">
        <v>30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90" zoomScaleNormal="90" workbookViewId="0">
      <selection activeCell="G15" sqref="G15"/>
    </sheetView>
  </sheetViews>
  <sheetFormatPr defaultColWidth="9" defaultRowHeight="14" outlineLevelCol="4"/>
  <cols>
    <col min="1" max="1" width="28.6272727272727" customWidth="1"/>
    <col min="2" max="2" width="8.62727272727273" customWidth="1"/>
    <col min="3" max="3" width="11.8727272727273" customWidth="1"/>
    <col min="4" max="4" width="9.25454545454545" customWidth="1"/>
  </cols>
  <sheetData>
    <row r="1" ht="36" customHeight="1" spans="1:4">
      <c r="A1" s="245" t="s">
        <v>12</v>
      </c>
      <c r="B1" s="245"/>
      <c r="C1" s="136"/>
      <c r="D1" s="245"/>
    </row>
    <row r="2" ht="23.25" customHeight="1" spans="1:4">
      <c r="A2" s="54" t="s">
        <v>13</v>
      </c>
      <c r="B2" s="54" t="s">
        <v>14</v>
      </c>
      <c r="C2" s="54" t="s">
        <v>15</v>
      </c>
      <c r="D2" s="34" t="s">
        <v>16</v>
      </c>
    </row>
    <row r="3" ht="23.25" customHeight="1" spans="1:4">
      <c r="A3" s="246" t="s">
        <v>17</v>
      </c>
      <c r="B3" s="247" t="s">
        <v>18</v>
      </c>
      <c r="C3" s="248">
        <v>1011227.29570311</v>
      </c>
      <c r="D3" s="249">
        <v>12.5419379546446</v>
      </c>
    </row>
    <row r="4" ht="17.5" spans="1:5">
      <c r="A4" s="168" t="s">
        <v>19</v>
      </c>
      <c r="B4" s="250" t="s">
        <v>18</v>
      </c>
      <c r="C4" s="91">
        <f>工业1!C4</f>
        <v>652706.44</v>
      </c>
      <c r="D4" s="251">
        <f>工业1!D4</f>
        <v>23.3000000358341</v>
      </c>
      <c r="E4" s="62"/>
    </row>
    <row r="5" ht="17.5" spans="1:4">
      <c r="A5" s="168" t="s">
        <v>20</v>
      </c>
      <c r="B5" s="250" t="s">
        <v>18</v>
      </c>
      <c r="C5" s="91">
        <f>工业2!C4</f>
        <v>105629.17</v>
      </c>
      <c r="D5" s="251">
        <f>工业2!D4</f>
        <v>14.2</v>
      </c>
    </row>
    <row r="6" ht="17.5" spans="1:4">
      <c r="A6" s="168" t="s">
        <v>21</v>
      </c>
      <c r="B6" s="250" t="s">
        <v>18</v>
      </c>
      <c r="C6" s="252">
        <f>投资!C3</f>
        <v>435190</v>
      </c>
      <c r="D6" s="249">
        <f>投资!D3</f>
        <v>11.3</v>
      </c>
    </row>
    <row r="7" ht="17.5" spans="1:4">
      <c r="A7" s="168" t="s">
        <v>22</v>
      </c>
      <c r="B7" s="250" t="s">
        <v>18</v>
      </c>
      <c r="C7" s="248">
        <f>投资!C5</f>
        <v>172026</v>
      </c>
      <c r="D7" s="249">
        <f>投资!D5</f>
        <v>12.4</v>
      </c>
    </row>
    <row r="8" ht="17.5" spans="1:4">
      <c r="A8" s="168" t="s">
        <v>23</v>
      </c>
      <c r="B8" s="250" t="s">
        <v>18</v>
      </c>
      <c r="C8" s="253">
        <f>贸易!D3</f>
        <v>1174733.4</v>
      </c>
      <c r="D8" s="184">
        <f>贸易!E3</f>
        <v>16.3</v>
      </c>
    </row>
    <row r="9" ht="17.5" spans="1:4">
      <c r="A9" s="168" t="s">
        <v>24</v>
      </c>
      <c r="B9" s="250" t="s">
        <v>18</v>
      </c>
      <c r="C9" s="254">
        <f>财税金融!C4</f>
        <v>150462.009339</v>
      </c>
      <c r="D9" s="255">
        <f>财税金融!D4</f>
        <v>24.2891914115548</v>
      </c>
    </row>
    <row r="10" ht="17.5" spans="1:4">
      <c r="A10" s="168" t="s">
        <v>25</v>
      </c>
      <c r="B10" s="250" t="s">
        <v>18</v>
      </c>
      <c r="C10" s="254">
        <f>财税金融!C5</f>
        <v>71018.976689</v>
      </c>
      <c r="D10" s="255">
        <f>财税金融!D5</f>
        <v>30.8623119384559</v>
      </c>
    </row>
    <row r="11" ht="17.5" spans="1:4">
      <c r="A11" s="168" t="s">
        <v>26</v>
      </c>
      <c r="B11" s="250" t="s">
        <v>18</v>
      </c>
      <c r="C11" s="256">
        <f>财税金融!C11</f>
        <v>341382</v>
      </c>
      <c r="D11" s="257">
        <f>财税金融!D11</f>
        <v>-13.0504990818117</v>
      </c>
    </row>
    <row r="12" ht="17.5" spans="1:4">
      <c r="A12" s="168" t="s">
        <v>27</v>
      </c>
      <c r="B12" s="250" t="s">
        <v>18</v>
      </c>
      <c r="C12" s="91">
        <v>104870</v>
      </c>
      <c r="D12" s="258">
        <v>13</v>
      </c>
    </row>
    <row r="13" ht="17.5" spans="1:4">
      <c r="A13" s="168" t="s">
        <v>28</v>
      </c>
      <c r="B13" s="250" t="s">
        <v>29</v>
      </c>
      <c r="C13" s="259">
        <v>1500</v>
      </c>
      <c r="D13" s="260" t="s">
        <v>30</v>
      </c>
    </row>
    <row r="14" ht="17.5" spans="1:4">
      <c r="A14" s="168" t="s">
        <v>31</v>
      </c>
      <c r="B14" s="250" t="s">
        <v>18</v>
      </c>
      <c r="C14" s="261">
        <v>4718647.851376</v>
      </c>
      <c r="D14" s="257">
        <v>1.9</v>
      </c>
    </row>
    <row r="15" ht="17.5" spans="1:4">
      <c r="A15" s="168" t="s">
        <v>32</v>
      </c>
      <c r="B15" s="250" t="s">
        <v>18</v>
      </c>
      <c r="C15" s="261">
        <v>3923508.492927</v>
      </c>
      <c r="D15" s="257">
        <v>6.2</v>
      </c>
    </row>
    <row r="16" ht="17.5" spans="1:4">
      <c r="A16" s="168" t="s">
        <v>33</v>
      </c>
      <c r="B16" s="250" t="s">
        <v>18</v>
      </c>
      <c r="C16" s="261">
        <v>2554246.341167</v>
      </c>
      <c r="D16" s="257">
        <v>12.4</v>
      </c>
    </row>
    <row r="17" ht="17.5" spans="1:4">
      <c r="A17" s="168" t="s">
        <v>34</v>
      </c>
      <c r="B17" s="250" t="s">
        <v>35</v>
      </c>
      <c r="C17" s="262">
        <f>价格!C4</f>
        <v>96.8</v>
      </c>
      <c r="D17" s="263">
        <f>C17-100</f>
        <v>-3.2</v>
      </c>
    </row>
    <row r="18" ht="18.25" spans="1:4">
      <c r="A18" s="222" t="s">
        <v>36</v>
      </c>
      <c r="B18" s="264" t="s">
        <v>37</v>
      </c>
      <c r="C18" s="265">
        <f>主要工业产品产量1!D12</f>
        <v>48931</v>
      </c>
      <c r="D18" s="266">
        <f>主要工业产品产量1!E12</f>
        <v>20.6593840159791</v>
      </c>
    </row>
    <row r="19" spans="3:4">
      <c r="C19" s="62"/>
      <c r="D19" s="62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J8" sqref="J8"/>
    </sheetView>
  </sheetViews>
  <sheetFormatPr defaultColWidth="9" defaultRowHeight="14" outlineLevelCol="5"/>
  <cols>
    <col min="1" max="1" width="28.7545454545455" customWidth="1"/>
    <col min="2" max="2" width="11.3727272727273" customWidth="1"/>
    <col min="3" max="3" width="10.5" customWidth="1"/>
    <col min="5" max="5" width="12.6272727272727"/>
  </cols>
  <sheetData>
    <row r="1" ht="30" customHeight="1" spans="1:3">
      <c r="A1" s="134" t="s">
        <v>38</v>
      </c>
      <c r="B1" s="134"/>
      <c r="C1" s="134"/>
    </row>
    <row r="2" ht="15.75" spans="1:6">
      <c r="A2" s="51"/>
      <c r="B2" s="51"/>
      <c r="C2" s="3" t="s">
        <v>39</v>
      </c>
      <c r="D2" s="51"/>
      <c r="E2" s="51"/>
      <c r="F2" s="51"/>
    </row>
    <row r="3" ht="21" customHeight="1" spans="1:6">
      <c r="A3" s="68" t="s">
        <v>40</v>
      </c>
      <c r="B3" s="229" t="s">
        <v>41</v>
      </c>
      <c r="C3" s="70" t="s">
        <v>16</v>
      </c>
      <c r="D3" s="51"/>
      <c r="F3" s="51"/>
    </row>
    <row r="4" ht="23.25" customHeight="1" spans="1:6">
      <c r="A4" s="125" t="s">
        <v>42</v>
      </c>
      <c r="B4" s="237">
        <v>1011227.29570311</v>
      </c>
      <c r="C4" s="238">
        <v>12.5419379546446</v>
      </c>
      <c r="D4" s="51"/>
      <c r="F4" s="51"/>
    </row>
    <row r="5" ht="24" customHeight="1" spans="1:5">
      <c r="A5" s="128" t="s">
        <v>43</v>
      </c>
      <c r="B5" s="237">
        <v>250624.423161166</v>
      </c>
      <c r="C5" s="238">
        <v>4.76207541698214</v>
      </c>
      <c r="D5" s="51"/>
      <c r="E5" s="51"/>
    </row>
    <row r="6" ht="23.25" customHeight="1" spans="1:5">
      <c r="A6" s="128" t="s">
        <v>44</v>
      </c>
      <c r="B6" s="237">
        <v>278621.186835762</v>
      </c>
      <c r="C6" s="238">
        <v>23.6513159026682</v>
      </c>
      <c r="D6" s="51"/>
      <c r="E6" s="51"/>
    </row>
    <row r="7" ht="22.5" customHeight="1" spans="1:5">
      <c r="A7" s="128" t="s">
        <v>45</v>
      </c>
      <c r="B7" s="237">
        <v>219588.620047623</v>
      </c>
      <c r="C7" s="238">
        <v>25.3989071126824</v>
      </c>
      <c r="D7" s="51"/>
      <c r="E7" s="51"/>
    </row>
    <row r="8" ht="23.25" customHeight="1" spans="1:5">
      <c r="A8" s="128" t="s">
        <v>46</v>
      </c>
      <c r="B8" s="237">
        <v>59474.8197759033</v>
      </c>
      <c r="C8" s="238">
        <v>17.6506020045343</v>
      </c>
      <c r="D8" s="51"/>
      <c r="E8" s="51"/>
    </row>
    <row r="9" ht="26.25" customHeight="1" spans="1:5">
      <c r="A9" s="128" t="s">
        <v>47</v>
      </c>
      <c r="B9" s="237">
        <v>481981.685706185</v>
      </c>
      <c r="C9" s="238">
        <v>11.3020651062911</v>
      </c>
      <c r="D9" s="51"/>
      <c r="E9" s="51"/>
    </row>
    <row r="10" ht="22.5" customHeight="1" spans="1:6">
      <c r="A10" s="128" t="s">
        <v>48</v>
      </c>
      <c r="B10" s="237">
        <v>28032.417578244</v>
      </c>
      <c r="C10" s="238">
        <v>52.717773016728</v>
      </c>
      <c r="D10" s="51"/>
      <c r="F10" s="51"/>
    </row>
    <row r="11" ht="22.5" customHeight="1" spans="1:6">
      <c r="A11" s="128" t="s">
        <v>49</v>
      </c>
      <c r="B11" s="237">
        <v>98451.6605665015</v>
      </c>
      <c r="C11" s="238">
        <v>14.4729553627504</v>
      </c>
      <c r="D11" s="51"/>
      <c r="E11" s="51"/>
      <c r="F11" s="51"/>
    </row>
    <row r="12" ht="23.25" customHeight="1" spans="1:6">
      <c r="A12" s="128" t="s">
        <v>50</v>
      </c>
      <c r="B12" s="237">
        <v>14070.6227110964</v>
      </c>
      <c r="C12" s="238">
        <v>29.9579382968616</v>
      </c>
      <c r="D12" s="51"/>
      <c r="E12" s="51"/>
      <c r="F12" s="51"/>
    </row>
    <row r="13" ht="22.5" customHeight="1" spans="1:3">
      <c r="A13" s="128" t="s">
        <v>51</v>
      </c>
      <c r="B13" s="237">
        <v>38910.7799713942</v>
      </c>
      <c r="C13" s="238">
        <v>3.12467733375739</v>
      </c>
    </row>
    <row r="14" ht="22.5" customHeight="1" spans="1:3">
      <c r="A14" s="128" t="s">
        <v>52</v>
      </c>
      <c r="B14" s="237">
        <v>117020.64085861</v>
      </c>
      <c r="C14" s="238">
        <v>7.21689863645531</v>
      </c>
    </row>
    <row r="15" ht="21.75" customHeight="1" spans="1:3">
      <c r="A15" s="128" t="s">
        <v>53</v>
      </c>
      <c r="B15" s="237">
        <v>69226.7911229432</v>
      </c>
      <c r="C15" s="238">
        <v>11.1154164855952</v>
      </c>
    </row>
    <row r="16" ht="23.25" customHeight="1" spans="1:3">
      <c r="A16" s="239" t="s">
        <v>54</v>
      </c>
      <c r="B16" s="240">
        <v>109032.632980066</v>
      </c>
      <c r="C16" s="241">
        <v>6.77625208406805</v>
      </c>
    </row>
    <row r="17" ht="25.5" customHeight="1" spans="1:3">
      <c r="A17" s="242" t="s">
        <v>55</v>
      </c>
      <c r="B17" s="243" t="s">
        <v>56</v>
      </c>
      <c r="C17" s="244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I14" sqref="I14"/>
    </sheetView>
  </sheetViews>
  <sheetFormatPr defaultColWidth="9" defaultRowHeight="14"/>
  <cols>
    <col min="1" max="1" width="27.5" customWidth="1"/>
    <col min="2" max="2" width="7" customWidth="1"/>
    <col min="3" max="3" width="12" customWidth="1"/>
    <col min="4" max="4" width="7.87272727272727" customWidth="1"/>
  </cols>
  <sheetData>
    <row r="1" ht="28.5" customHeight="1" spans="1:4">
      <c r="A1" s="134" t="s">
        <v>57</v>
      </c>
      <c r="B1" s="134"/>
      <c r="C1" s="134"/>
      <c r="D1" s="134"/>
    </row>
    <row r="2" ht="14.7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8" t="s">
        <v>40</v>
      </c>
      <c r="B3" s="69" t="s">
        <v>14</v>
      </c>
      <c r="C3" s="229" t="s">
        <v>41</v>
      </c>
      <c r="D3" s="70" t="s">
        <v>16</v>
      </c>
      <c r="H3" s="51"/>
      <c r="I3" s="51"/>
      <c r="J3" s="51"/>
      <c r="K3" s="51"/>
    </row>
    <row r="4" ht="27" customHeight="1" spans="1:11">
      <c r="A4" s="125" t="s">
        <v>58</v>
      </c>
      <c r="B4" s="169" t="s">
        <v>18</v>
      </c>
      <c r="C4" s="230">
        <v>410383</v>
      </c>
      <c r="D4" s="231">
        <v>5.9</v>
      </c>
      <c r="H4" s="51"/>
      <c r="I4" s="235"/>
      <c r="J4" s="51"/>
      <c r="K4" s="51"/>
    </row>
    <row r="5" ht="27" customHeight="1" spans="1:11">
      <c r="A5" s="128" t="s">
        <v>59</v>
      </c>
      <c r="B5" s="169" t="s">
        <v>18</v>
      </c>
      <c r="C5" s="232">
        <v>168407</v>
      </c>
      <c r="D5" s="231">
        <v>9.6</v>
      </c>
      <c r="H5" s="51"/>
      <c r="I5" s="236"/>
      <c r="J5" s="51"/>
      <c r="K5" s="51"/>
    </row>
    <row r="6" ht="27" customHeight="1" spans="1:11">
      <c r="A6" s="128" t="s">
        <v>60</v>
      </c>
      <c r="B6" s="169" t="s">
        <v>18</v>
      </c>
      <c r="C6" s="232">
        <v>17773</v>
      </c>
      <c r="D6" s="88">
        <f>91.3-100</f>
        <v>-8.7</v>
      </c>
      <c r="H6" s="51"/>
      <c r="I6" s="236"/>
      <c r="J6" s="51"/>
      <c r="K6" s="51"/>
    </row>
    <row r="7" ht="27" customHeight="1" spans="1:11">
      <c r="A7" s="128" t="s">
        <v>61</v>
      </c>
      <c r="B7" s="169" t="s">
        <v>18</v>
      </c>
      <c r="C7" s="232">
        <v>153338</v>
      </c>
      <c r="D7" s="88">
        <v>5.1</v>
      </c>
      <c r="H7" s="51"/>
      <c r="I7" s="236"/>
      <c r="J7" s="51"/>
      <c r="K7" s="51"/>
    </row>
    <row r="8" ht="27" customHeight="1" spans="1:11">
      <c r="A8" s="128" t="s">
        <v>62</v>
      </c>
      <c r="B8" s="169" t="s">
        <v>18</v>
      </c>
      <c r="C8" s="232">
        <v>53612</v>
      </c>
      <c r="D8" s="231">
        <v>3.6</v>
      </c>
      <c r="H8" s="51"/>
      <c r="I8" s="236"/>
      <c r="J8" s="51"/>
      <c r="K8" s="51"/>
    </row>
    <row r="9" ht="27" customHeight="1" spans="1:11">
      <c r="A9" s="128" t="s">
        <v>63</v>
      </c>
      <c r="B9" s="169" t="s">
        <v>18</v>
      </c>
      <c r="C9" s="232">
        <v>17253</v>
      </c>
      <c r="D9" s="231">
        <v>4.3</v>
      </c>
      <c r="H9" s="51"/>
      <c r="I9" s="236"/>
      <c r="J9" s="51"/>
      <c r="K9" s="51"/>
    </row>
    <row r="10" ht="27" customHeight="1" spans="1:11">
      <c r="A10" s="125" t="s">
        <v>64</v>
      </c>
      <c r="B10" s="169" t="s">
        <v>18</v>
      </c>
      <c r="C10" s="232">
        <v>245563</v>
      </c>
      <c r="D10" s="231">
        <v>6</v>
      </c>
      <c r="H10" s="51"/>
      <c r="I10" s="236"/>
      <c r="J10" s="51"/>
      <c r="K10" s="51"/>
    </row>
    <row r="11" ht="27" customHeight="1" spans="1:11">
      <c r="A11" s="128" t="s">
        <v>59</v>
      </c>
      <c r="B11" s="169" t="s">
        <v>18</v>
      </c>
      <c r="C11" s="232">
        <v>116062</v>
      </c>
      <c r="D11" s="231">
        <v>9.6</v>
      </c>
      <c r="H11" s="51"/>
      <c r="I11" s="236"/>
      <c r="J11" s="51"/>
      <c r="K11" s="51"/>
    </row>
    <row r="12" ht="27" customHeight="1" spans="1:11">
      <c r="A12" s="128" t="s">
        <v>60</v>
      </c>
      <c r="B12" s="169" t="s">
        <v>18</v>
      </c>
      <c r="C12" s="232">
        <v>13220</v>
      </c>
      <c r="D12" s="88">
        <f>91.3-100</f>
        <v>-8.7</v>
      </c>
      <c r="H12" s="51"/>
      <c r="I12" s="236"/>
      <c r="J12" s="51"/>
      <c r="K12" s="51"/>
    </row>
    <row r="13" ht="27" customHeight="1" spans="1:11">
      <c r="A13" s="128" t="s">
        <v>61</v>
      </c>
      <c r="B13" s="169" t="s">
        <v>18</v>
      </c>
      <c r="C13" s="232">
        <v>74292</v>
      </c>
      <c r="D13" s="88">
        <v>5.1</v>
      </c>
      <c r="H13" s="51"/>
      <c r="I13" s="236"/>
      <c r="J13" s="51"/>
      <c r="K13" s="51"/>
    </row>
    <row r="14" ht="27" customHeight="1" spans="1:11">
      <c r="A14" s="128" t="s">
        <v>62</v>
      </c>
      <c r="B14" s="169" t="s">
        <v>18</v>
      </c>
      <c r="C14" s="232">
        <v>34851</v>
      </c>
      <c r="D14" s="231">
        <v>3.5</v>
      </c>
      <c r="H14" s="51"/>
      <c r="I14" s="236"/>
      <c r="J14" s="51"/>
      <c r="K14" s="51"/>
    </row>
    <row r="15" ht="27" customHeight="1" spans="1:11">
      <c r="A15" s="186" t="s">
        <v>63</v>
      </c>
      <c r="B15" s="187" t="s">
        <v>18</v>
      </c>
      <c r="C15" s="233">
        <v>7138</v>
      </c>
      <c r="D15" s="234">
        <v>4.3</v>
      </c>
      <c r="H15" s="51"/>
      <c r="I15" s="236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workbookViewId="0">
      <selection activeCell="E7" sqref="E7"/>
    </sheetView>
  </sheetViews>
  <sheetFormatPr defaultColWidth="9" defaultRowHeight="14" outlineLevelCol="4"/>
  <cols>
    <col min="1" max="1" width="27.3727272727273" customWidth="1"/>
    <col min="2" max="2" width="9.75454545454545" customWidth="1"/>
    <col min="3" max="3" width="10.5" customWidth="1"/>
    <col min="4" max="4" width="11" customWidth="1"/>
    <col min="5" max="6" width="10.3727272727273"/>
    <col min="8" max="9" width="10.3727272727273"/>
  </cols>
  <sheetData>
    <row r="1" ht="31.5" customHeight="1" spans="1:4">
      <c r="A1" s="134" t="s">
        <v>65</v>
      </c>
      <c r="B1" s="134"/>
      <c r="C1" s="134"/>
      <c r="D1" s="134"/>
    </row>
    <row r="2" ht="18.25" spans="1:4">
      <c r="A2" s="225"/>
      <c r="B2" s="225"/>
      <c r="D2" s="225" t="s">
        <v>39</v>
      </c>
    </row>
    <row r="3" ht="26.25" customHeight="1" spans="1:4">
      <c r="A3" s="68" t="s">
        <v>40</v>
      </c>
      <c r="B3" s="69" t="s">
        <v>66</v>
      </c>
      <c r="C3" s="69" t="s">
        <v>67</v>
      </c>
      <c r="D3" s="70" t="s">
        <v>68</v>
      </c>
    </row>
    <row r="4" ht="29.25" customHeight="1" spans="1:4">
      <c r="A4" s="164" t="s">
        <v>69</v>
      </c>
      <c r="B4" s="226">
        <v>149085.22</v>
      </c>
      <c r="C4" s="226">
        <v>652706.44</v>
      </c>
      <c r="D4" s="106">
        <v>23.3000000358341</v>
      </c>
    </row>
    <row r="5" ht="30.75" customHeight="1" spans="1:4">
      <c r="A5" s="168" t="s">
        <v>70</v>
      </c>
      <c r="B5" s="206">
        <v>109350.57</v>
      </c>
      <c r="C5" s="206">
        <v>468287.96</v>
      </c>
      <c r="D5" s="174">
        <v>33.1623510208886</v>
      </c>
    </row>
    <row r="6" ht="27" customHeight="1" spans="1:4">
      <c r="A6" s="168" t="s">
        <v>71</v>
      </c>
      <c r="B6" s="206">
        <v>39734.66</v>
      </c>
      <c r="C6" s="206">
        <v>184418.48</v>
      </c>
      <c r="D6" s="174">
        <v>3.78221655426316</v>
      </c>
    </row>
    <row r="7" ht="27.75" customHeight="1" spans="1:4">
      <c r="A7" s="168" t="s">
        <v>72</v>
      </c>
      <c r="B7" s="206">
        <v>8196.5</v>
      </c>
      <c r="C7" s="206">
        <v>47141.04</v>
      </c>
      <c r="D7" s="174">
        <v>8.24639921870312</v>
      </c>
    </row>
    <row r="8" ht="27" customHeight="1" spans="1:4">
      <c r="A8" s="168" t="s">
        <v>73</v>
      </c>
      <c r="B8" s="206">
        <v>0</v>
      </c>
      <c r="C8" s="206">
        <v>0</v>
      </c>
      <c r="D8" s="174" t="s">
        <v>30</v>
      </c>
    </row>
    <row r="9" ht="27.75" customHeight="1" spans="1:4">
      <c r="A9" s="168" t="s">
        <v>74</v>
      </c>
      <c r="B9" s="206">
        <v>136411.85</v>
      </c>
      <c r="C9" s="206">
        <v>584651.71</v>
      </c>
      <c r="D9" s="174">
        <v>25.534964555749</v>
      </c>
    </row>
    <row r="10" ht="28.5" customHeight="1" spans="1:4">
      <c r="A10" s="168" t="s">
        <v>75</v>
      </c>
      <c r="B10" s="206">
        <v>1494.7</v>
      </c>
      <c r="C10" s="206">
        <v>7603.6</v>
      </c>
      <c r="D10" s="174">
        <v>-2.59895431930363</v>
      </c>
    </row>
    <row r="11" ht="27" customHeight="1" spans="1:4">
      <c r="A11" s="168" t="s">
        <v>76</v>
      </c>
      <c r="B11" s="206">
        <v>2982.18</v>
      </c>
      <c r="C11" s="206">
        <v>13310.09</v>
      </c>
      <c r="D11" s="174">
        <v>8.38760271703745</v>
      </c>
    </row>
    <row r="12" ht="29.25" customHeight="1" spans="1:4">
      <c r="A12" s="214" t="s">
        <v>77</v>
      </c>
      <c r="B12" s="209">
        <v>18678.79</v>
      </c>
      <c r="C12" s="209">
        <v>89298.54</v>
      </c>
      <c r="D12" s="227">
        <v>-0.971530377547978</v>
      </c>
    </row>
    <row r="13" ht="15" spans="4:5">
      <c r="D13" s="228"/>
      <c r="E13" s="51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2"/>
  <sheetViews>
    <sheetView workbookViewId="0">
      <selection activeCell="E16" sqref="E16"/>
    </sheetView>
  </sheetViews>
  <sheetFormatPr defaultColWidth="9" defaultRowHeight="14" outlineLevelCol="3"/>
  <cols>
    <col min="1" max="1" width="26.8727272727273" customWidth="1"/>
    <col min="2" max="2" width="9.87272727272727" customWidth="1"/>
    <col min="3" max="3" width="10.8727272727273" customWidth="1"/>
    <col min="4" max="4" width="11.2545454545455" style="88" customWidth="1"/>
    <col min="5" max="5" width="9.37272727272727"/>
    <col min="6" max="6" width="11.5"/>
  </cols>
  <sheetData>
    <row r="1" ht="30.75" customHeight="1" spans="1:4">
      <c r="A1" s="1" t="s">
        <v>78</v>
      </c>
      <c r="B1" s="1"/>
      <c r="C1" s="1"/>
      <c r="D1" s="217"/>
    </row>
    <row r="2" ht="18.75" customHeight="1" spans="1:4">
      <c r="A2" s="211"/>
      <c r="B2" s="211"/>
      <c r="C2" s="205"/>
      <c r="D2" s="218" t="s">
        <v>39</v>
      </c>
    </row>
    <row r="3" ht="30.75" customHeight="1" spans="1:4">
      <c r="A3" s="68" t="s">
        <v>40</v>
      </c>
      <c r="B3" s="69" t="s">
        <v>66</v>
      </c>
      <c r="C3" s="69" t="s">
        <v>67</v>
      </c>
      <c r="D3" s="212" t="s">
        <v>79</v>
      </c>
    </row>
    <row r="4" ht="27" customHeight="1" spans="1:4">
      <c r="A4" s="164" t="s">
        <v>80</v>
      </c>
      <c r="B4" s="206">
        <v>23598.55</v>
      </c>
      <c r="C4" s="219">
        <v>105629.17</v>
      </c>
      <c r="D4" s="220">
        <v>14.2</v>
      </c>
    </row>
    <row r="5" ht="26.25" customHeight="1" spans="1:4">
      <c r="A5" s="168" t="s">
        <v>70</v>
      </c>
      <c r="B5" s="206">
        <v>13484.57</v>
      </c>
      <c r="C5" s="219">
        <v>59066.69</v>
      </c>
      <c r="D5" s="220">
        <v>21.9</v>
      </c>
    </row>
    <row r="6" ht="24.75" customHeight="1" spans="1:4">
      <c r="A6" s="168" t="s">
        <v>81</v>
      </c>
      <c r="B6" s="206">
        <v>10113.98</v>
      </c>
      <c r="C6" s="219">
        <v>46562.48</v>
      </c>
      <c r="D6" s="220">
        <v>5.8</v>
      </c>
    </row>
    <row r="7" ht="30" customHeight="1" spans="1:4">
      <c r="A7" s="168" t="s">
        <v>72</v>
      </c>
      <c r="B7" s="206">
        <v>999.71</v>
      </c>
      <c r="C7" s="219">
        <v>5556.97</v>
      </c>
      <c r="D7" s="220">
        <v>19.5</v>
      </c>
    </row>
    <row r="8" ht="27.75" customHeight="1" spans="1:4">
      <c r="A8" s="168" t="s">
        <v>82</v>
      </c>
      <c r="B8" s="206">
        <v>0</v>
      </c>
      <c r="C8" s="219">
        <v>0</v>
      </c>
      <c r="D8" s="221" t="s">
        <v>30</v>
      </c>
    </row>
    <row r="9" ht="22.5" customHeight="1" spans="1:4">
      <c r="A9" s="168" t="s">
        <v>83</v>
      </c>
      <c r="B9" s="206">
        <v>21522.33</v>
      </c>
      <c r="C9" s="219">
        <v>94867.76</v>
      </c>
      <c r="D9" s="220">
        <v>14.3</v>
      </c>
    </row>
    <row r="10" ht="22.5" customHeight="1" spans="1:4">
      <c r="A10" s="168" t="s">
        <v>84</v>
      </c>
      <c r="B10" s="206">
        <v>426.75</v>
      </c>
      <c r="C10" s="219">
        <v>2203.48</v>
      </c>
      <c r="D10" s="220">
        <v>-5</v>
      </c>
    </row>
    <row r="11" ht="24" customHeight="1" spans="1:4">
      <c r="A11" s="168" t="s">
        <v>85</v>
      </c>
      <c r="B11" s="206">
        <v>649.76</v>
      </c>
      <c r="C11" s="219">
        <v>3000.96</v>
      </c>
      <c r="D11" s="220">
        <v>16.4</v>
      </c>
    </row>
    <row r="12" ht="29.25" customHeight="1" spans="1:4">
      <c r="A12" s="222" t="s">
        <v>77</v>
      </c>
      <c r="B12" s="209">
        <v>4599.33</v>
      </c>
      <c r="C12" s="223">
        <v>20033.86</v>
      </c>
      <c r="D12" s="224">
        <v>5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7"/>
  <sheetViews>
    <sheetView workbookViewId="0">
      <selection activeCell="F11" sqref="F11"/>
    </sheetView>
  </sheetViews>
  <sheetFormatPr defaultColWidth="9" defaultRowHeight="14" outlineLevelCol="3"/>
  <cols>
    <col min="1" max="1" width="27" customWidth="1"/>
    <col min="2" max="2" width="10.5" customWidth="1"/>
    <col min="3" max="3" width="8.37272727272727" customWidth="1"/>
    <col min="4" max="4" width="13.2545454545455" customWidth="1"/>
    <col min="5" max="5" width="11.5"/>
    <col min="6" max="6" width="10.3727272727273"/>
    <col min="8" max="8" width="9.37272727272727"/>
    <col min="9" max="10" width="10.3727272727273"/>
  </cols>
  <sheetData>
    <row r="1" ht="32.25" customHeight="1" spans="1:4">
      <c r="A1" s="134" t="s">
        <v>86</v>
      </c>
      <c r="B1" s="134"/>
      <c r="C1" s="134"/>
      <c r="D1" s="134"/>
    </row>
    <row r="2" ht="18.25" spans="1:4">
      <c r="A2" s="211"/>
      <c r="B2" s="211"/>
      <c r="D2" s="3" t="s">
        <v>39</v>
      </c>
    </row>
    <row r="3" ht="23.25" customHeight="1" spans="1:4">
      <c r="A3" s="68" t="s">
        <v>40</v>
      </c>
      <c r="B3" s="69" t="s">
        <v>66</v>
      </c>
      <c r="C3" s="69" t="s">
        <v>67</v>
      </c>
      <c r="D3" s="212" t="s">
        <v>68</v>
      </c>
    </row>
    <row r="4" ht="23.25" customHeight="1" spans="1:4">
      <c r="A4" s="164" t="s">
        <v>87</v>
      </c>
      <c r="B4" s="111">
        <v>149085.22</v>
      </c>
      <c r="C4" s="111">
        <v>652706.44</v>
      </c>
      <c r="D4" s="174">
        <v>23.3000000358341</v>
      </c>
    </row>
    <row r="5" ht="17.5" spans="1:4">
      <c r="A5" s="168" t="s">
        <v>88</v>
      </c>
      <c r="B5" s="213">
        <v>2681.3</v>
      </c>
      <c r="C5" s="213">
        <v>13120.1</v>
      </c>
      <c r="D5" s="174">
        <f>'[7]X企业现价产值小类行业汇总表(440881)'!$H$41</f>
        <v>11.2804857294154</v>
      </c>
    </row>
    <row r="6" ht="17.5" spans="1:4">
      <c r="A6" s="168" t="s">
        <v>89</v>
      </c>
      <c r="B6" s="213">
        <v>64242.586</v>
      </c>
      <c r="C6" s="213">
        <v>262650.413</v>
      </c>
      <c r="D6" s="174">
        <f>'[7]X企业现价产值小类行业汇总表(440881)'!$H$60</f>
        <v>69.6184884835694</v>
      </c>
    </row>
    <row r="7" ht="17.5" spans="1:4">
      <c r="A7" s="168" t="s">
        <v>90</v>
      </c>
      <c r="B7" s="213">
        <v>0</v>
      </c>
      <c r="C7" s="213">
        <v>0</v>
      </c>
      <c r="D7" s="174" t="s">
        <v>30</v>
      </c>
    </row>
    <row r="8" ht="17.5" spans="1:4">
      <c r="A8" s="168" t="s">
        <v>91</v>
      </c>
      <c r="B8" s="213">
        <v>4485.576</v>
      </c>
      <c r="C8" s="213">
        <v>21502.532</v>
      </c>
      <c r="D8" s="174">
        <f>'[7]X企业现价产值小类行业汇总表(440881)'!$H$207</f>
        <v>-7.55965139178976</v>
      </c>
    </row>
    <row r="9" customFormat="1" ht="17.5" spans="1:4">
      <c r="A9" s="168" t="s">
        <v>92</v>
      </c>
      <c r="B9" s="213">
        <v>22124.985</v>
      </c>
      <c r="C9" s="213">
        <v>103379.956</v>
      </c>
      <c r="D9" s="174">
        <f>'[7]X企业现价产值小类行业汇总表(440881)'!$H$715</f>
        <v>-0.738190979304775</v>
      </c>
    </row>
    <row r="10" ht="17.5" spans="1:4">
      <c r="A10" s="168" t="s">
        <v>93</v>
      </c>
      <c r="B10" s="213">
        <v>14130.516</v>
      </c>
      <c r="C10" s="213">
        <v>58307.977</v>
      </c>
      <c r="D10" s="174">
        <f>'[7]X企业现价产值小类行业汇总表(440881)'!$H$230</f>
        <v>20.9570505137909</v>
      </c>
    </row>
    <row r="11" ht="17.5" spans="1:4">
      <c r="A11" s="168" t="s">
        <v>94</v>
      </c>
      <c r="B11" s="213">
        <v>3487.38</v>
      </c>
      <c r="C11" s="213">
        <v>16617.859</v>
      </c>
      <c r="D11" s="174">
        <f>'[7]X企业现价产值小类行业汇总表(440881)'!$H$236</f>
        <v>-0.992321017805381</v>
      </c>
    </row>
    <row r="12" ht="17.5" spans="1:4">
      <c r="A12" s="168" t="s">
        <v>95</v>
      </c>
      <c r="B12" s="213">
        <v>20309.384</v>
      </c>
      <c r="C12" s="213">
        <v>92058.428</v>
      </c>
      <c r="D12" s="174">
        <f>'[7]X企业现价产值小类行业汇总表(440881)'!$H$400</f>
        <v>-4.05231572545782</v>
      </c>
    </row>
    <row r="13" ht="17.5" spans="1:4">
      <c r="A13" s="168" t="s">
        <v>96</v>
      </c>
      <c r="B13" s="213">
        <v>4345.5</v>
      </c>
      <c r="C13" s="213">
        <v>21390</v>
      </c>
      <c r="D13" s="174">
        <f>'[7]X企业现价产值小类行业汇总表(440881)'!$H$478</f>
        <v>-17.4585630153402</v>
      </c>
    </row>
    <row r="14" ht="17.5" spans="1:4">
      <c r="A14" s="168" t="s">
        <v>97</v>
      </c>
      <c r="B14" s="213">
        <v>975.714</v>
      </c>
      <c r="C14" s="213">
        <v>4382.9</v>
      </c>
      <c r="D14" s="174">
        <f>'[7]X企业现价产值小类行业汇总表(440881)'!$H$826</f>
        <v>20.9407403625293</v>
      </c>
    </row>
    <row r="15" ht="23.25" customHeight="1" spans="1:4">
      <c r="A15" s="168" t="s">
        <v>98</v>
      </c>
      <c r="B15" s="213">
        <v>876.999</v>
      </c>
      <c r="C15" s="213">
        <v>4839.799</v>
      </c>
      <c r="D15" s="174">
        <f>'[7]X企业现价产值小类行业汇总表(440881)'!$H$838</f>
        <v>40.0030364149793</v>
      </c>
    </row>
    <row r="16" ht="21.75" customHeight="1" spans="1:4">
      <c r="A16" s="214" t="s">
        <v>99</v>
      </c>
      <c r="B16" s="215">
        <v>475.6</v>
      </c>
      <c r="C16" s="215">
        <v>2246.4</v>
      </c>
      <c r="D16" s="216">
        <f>'[7]X企业现价产值小类行业汇总表(440881)'!$H$845</f>
        <v>-6.7754526321127</v>
      </c>
    </row>
    <row r="17" spans="1:4">
      <c r="A17" s="205"/>
      <c r="B17" s="205"/>
      <c r="C17" s="205"/>
      <c r="D17" s="20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3"/>
  <sheetViews>
    <sheetView topLeftCell="B4" workbookViewId="0">
      <selection activeCell="I17" sqref="I17"/>
    </sheetView>
  </sheetViews>
  <sheetFormatPr defaultColWidth="9" defaultRowHeight="14" outlineLevelCol="4"/>
  <cols>
    <col min="1" max="1" width="16.1272727272727" customWidth="1"/>
    <col min="2" max="2" width="9" customWidth="1"/>
    <col min="3" max="3" width="8.87272727272727" customWidth="1"/>
    <col min="4" max="4" width="9.75454545454545" customWidth="1"/>
    <col min="5" max="5" width="10" customWidth="1"/>
    <col min="6" max="6" width="9" customWidth="1"/>
    <col min="7" max="7" width="12.6272727272727"/>
    <col min="8" max="9" width="13.7545454545455"/>
    <col min="10" max="11" width="9.37272727272727"/>
  </cols>
  <sheetData>
    <row r="1" spans="1:5">
      <c r="A1" s="1" t="s">
        <v>100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1" t="s">
        <v>40</v>
      </c>
      <c r="B3" s="192" t="s">
        <v>101</v>
      </c>
      <c r="C3" s="161" t="s">
        <v>66</v>
      </c>
      <c r="D3" s="161" t="s">
        <v>67</v>
      </c>
      <c r="E3" s="193" t="s">
        <v>79</v>
      </c>
    </row>
    <row r="4" ht="23.25" customHeight="1" spans="1:5">
      <c r="A4" s="128" t="s">
        <v>102</v>
      </c>
      <c r="B4" s="194" t="s">
        <v>103</v>
      </c>
      <c r="C4" s="195">
        <v>15.51552</v>
      </c>
      <c r="D4" s="195">
        <v>55.80286</v>
      </c>
      <c r="E4" s="196">
        <v>69.1354063540444</v>
      </c>
    </row>
    <row r="5" ht="24" customHeight="1" spans="1:5">
      <c r="A5" s="128" t="s">
        <v>104</v>
      </c>
      <c r="B5" s="194" t="s">
        <v>103</v>
      </c>
      <c r="C5" s="197">
        <v>0</v>
      </c>
      <c r="D5" s="197">
        <v>0</v>
      </c>
      <c r="E5" s="112" t="s">
        <v>30</v>
      </c>
    </row>
    <row r="6" ht="21.75" customHeight="1" spans="1:5">
      <c r="A6" s="128" t="s">
        <v>105</v>
      </c>
      <c r="B6" s="194" t="s">
        <v>106</v>
      </c>
      <c r="C6" s="198">
        <v>3.10095</v>
      </c>
      <c r="D6" s="198">
        <v>13.81783</v>
      </c>
      <c r="E6" s="199">
        <v>13.6651398575913</v>
      </c>
    </row>
    <row r="7" ht="25.5" customHeight="1" spans="1:5">
      <c r="A7" s="128" t="s">
        <v>107</v>
      </c>
      <c r="B7" s="194" t="s">
        <v>108</v>
      </c>
      <c r="C7" s="198">
        <v>3.8756</v>
      </c>
      <c r="D7" s="198">
        <v>20.1233</v>
      </c>
      <c r="E7" s="200">
        <v>-16.8300707206075</v>
      </c>
    </row>
    <row r="8" ht="24" customHeight="1" spans="1:5">
      <c r="A8" s="128" t="s">
        <v>109</v>
      </c>
      <c r="B8" s="194" t="s">
        <v>103</v>
      </c>
      <c r="C8" s="198">
        <v>0.3335</v>
      </c>
      <c r="D8" s="198">
        <v>1.25672</v>
      </c>
      <c r="E8" s="199">
        <v>-19.7837995372683</v>
      </c>
    </row>
    <row r="9" ht="23.25" customHeight="1" spans="1:5">
      <c r="A9" s="128" t="s">
        <v>110</v>
      </c>
      <c r="B9" s="194" t="s">
        <v>111</v>
      </c>
      <c r="C9" s="201">
        <v>193.6778</v>
      </c>
      <c r="D9" s="202">
        <v>850.7593</v>
      </c>
      <c r="E9" s="203">
        <v>2.90276594070042</v>
      </c>
    </row>
    <row r="10" ht="22.5" customHeight="1" spans="1:5">
      <c r="A10" s="128" t="s">
        <v>112</v>
      </c>
      <c r="B10" s="194" t="s">
        <v>103</v>
      </c>
      <c r="C10" s="198">
        <v>34.3912</v>
      </c>
      <c r="D10" s="198">
        <v>157.8885</v>
      </c>
      <c r="E10" s="199">
        <v>-0.146079892255827</v>
      </c>
    </row>
    <row r="11" s="190" customFormat="1" ht="23.25" customHeight="1" spans="1:5">
      <c r="A11" s="204" t="s">
        <v>113</v>
      </c>
      <c r="B11" s="205" t="s">
        <v>37</v>
      </c>
      <c r="C11" s="206">
        <v>24264</v>
      </c>
      <c r="D11" s="206">
        <v>97271</v>
      </c>
      <c r="E11" s="199">
        <v>21.9026493220042</v>
      </c>
    </row>
    <row r="12" s="190" customFormat="1" ht="22.5" customHeight="1" spans="1:5">
      <c r="A12" s="207" t="s">
        <v>36</v>
      </c>
      <c r="B12" s="208" t="s">
        <v>37</v>
      </c>
      <c r="C12" s="209">
        <v>11471</v>
      </c>
      <c r="D12" s="209">
        <v>48931</v>
      </c>
      <c r="E12" s="210">
        <v>20.6593840159791</v>
      </c>
    </row>
    <row r="13" spans="3:5">
      <c r="C13" s="190"/>
      <c r="D13" s="190"/>
      <c r="E13" s="190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2021-07-02T03:05:46Z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1D32781AE5D8432BBAF86D02FA812548</vt:lpwstr>
  </property>
</Properties>
</file>