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人社局8.4" sheetId="6" r:id="rId1"/>
    <sheet name="城市综合执法局" sheetId="8" r:id="rId2"/>
    <sheet name="科工贸" sheetId="9" r:id="rId3"/>
    <sheet name="长山镇政府" sheetId="10" r:id="rId4"/>
    <sheet name="行政服务中心" sheetId="11" r:id="rId5"/>
    <sheet name="城北街道办" sheetId="12" r:id="rId6"/>
    <sheet name="医保局" sheetId="14" r:id="rId7"/>
    <sheet name="发改局" sheetId="13" r:id="rId8"/>
    <sheet name="老干部活动中心" sheetId="15" r:id="rId9"/>
    <sheet name="石颈镇政府" sheetId="16" r:id="rId10"/>
    <sheet name="就业服务中心" sheetId="17" r:id="rId11"/>
    <sheet name="廉人社" sheetId="18" r:id="rId12"/>
    <sheet name="横山镇政府" sheetId="19" r:id="rId13"/>
    <sheet name="融媒体" sheetId="20" r:id="rId14"/>
    <sheet name="科协" sheetId="21" r:id="rId15"/>
    <sheet name="雅塘镇人民政府" sheetId="22" r:id="rId16"/>
    <sheet name="车板镇政府" sheetId="23" r:id="rId17"/>
    <sheet name="安铺镇政府" sheetId="24" r:id="rId18"/>
    <sheet name="罗州街道办" sheetId="25" r:id="rId19"/>
  </sheets>
  <calcPr calcId="144525"/>
</workbook>
</file>

<file path=xl/sharedStrings.xml><?xml version="1.0" encoding="utf-8"?>
<sst xmlns="http://schemas.openxmlformats.org/spreadsheetml/2006/main" count="845" uniqueCount="231">
  <si>
    <t>公益性岗位人员社会保险、岗位补贴申请明细表</t>
  </si>
  <si>
    <t>申请单位：廉江市人力资源和社会保障局</t>
  </si>
  <si>
    <t>序号</t>
  </si>
  <si>
    <t>姓名</t>
  </si>
  <si>
    <t>性别</t>
  </si>
  <si>
    <t>身份证号码</t>
  </si>
  <si>
    <t>劳动合同期限（起止年月日）</t>
  </si>
  <si>
    <t>本期缴费期限(月)</t>
  </si>
  <si>
    <t>本期缴费金额（元）</t>
  </si>
  <si>
    <t>申请社保补贴金额（元）</t>
  </si>
  <si>
    <t>申请岗位补贴（元）</t>
  </si>
  <si>
    <t>合计</t>
  </si>
  <si>
    <t>养老保险</t>
  </si>
  <si>
    <t>失业保险</t>
  </si>
  <si>
    <t>工伤保险</t>
  </si>
  <si>
    <t>生育保险</t>
  </si>
  <si>
    <t>基本医疗保险</t>
  </si>
  <si>
    <t>月补贴标准</t>
  </si>
  <si>
    <t>本期补贴期限（月）</t>
  </si>
  <si>
    <t>本期补贴金额</t>
  </si>
  <si>
    <t>赖君</t>
  </si>
  <si>
    <t>女</t>
  </si>
  <si>
    <t>440822197******026</t>
  </si>
  <si>
    <t>2019-9-25至2022-9-24</t>
  </si>
  <si>
    <t>罗海柳</t>
  </si>
  <si>
    <t>440822197******628</t>
  </si>
  <si>
    <t>2019-11-28至2022-11-27</t>
  </si>
  <si>
    <t>李城兴</t>
  </si>
  <si>
    <t>男</t>
  </si>
  <si>
    <t>44082219******2434</t>
  </si>
  <si>
    <t>2020.8.3-2022.8.2</t>
  </si>
  <si>
    <t>欧小英</t>
  </si>
  <si>
    <t>44082219******1444</t>
  </si>
  <si>
    <t>张丽</t>
  </si>
  <si>
    <t>44088119******5761</t>
  </si>
  <si>
    <t>合  计</t>
  </si>
  <si>
    <r>
      <rPr>
        <sz val="8"/>
        <rFont val="宋体"/>
        <charset val="134"/>
      </rPr>
      <t>说明：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、本期缴纳养老保险、失业保险、医疗保险、工伤保险、生育保险指单位缴纳部分。</t>
    </r>
  </si>
  <si>
    <t>申请单位：廉江市城市管理和综合执法局</t>
  </si>
  <si>
    <t>本期缴费金额</t>
  </si>
  <si>
    <t>申请社保补贴金额</t>
  </si>
  <si>
    <t>申请岗位补贴</t>
  </si>
  <si>
    <t>陈木莲</t>
  </si>
  <si>
    <t>440822197******224</t>
  </si>
  <si>
    <t>2019-10-09至2022-10-08</t>
  </si>
  <si>
    <t>申请单位：廉江市科工贸和信息化局</t>
  </si>
  <si>
    <t>钟水仙</t>
  </si>
  <si>
    <t>440881199******128</t>
  </si>
  <si>
    <t>2021.01.12至2024-01-11</t>
  </si>
  <si>
    <t>黄诚河</t>
  </si>
  <si>
    <t>440822196******519</t>
  </si>
  <si>
    <t>钟健</t>
  </si>
  <si>
    <t>440822196******559</t>
  </si>
  <si>
    <t>申请单位：廉江市长山镇人民政府</t>
  </si>
  <si>
    <t>李俊杰</t>
  </si>
  <si>
    <t>440881199******512</t>
  </si>
  <si>
    <t>2020.12.01至2022-12-02</t>
  </si>
  <si>
    <t>林国辉</t>
  </si>
  <si>
    <t>440881198******718</t>
  </si>
  <si>
    <t>2020.06.01至2022-06-02</t>
  </si>
  <si>
    <t>刘维凤</t>
  </si>
  <si>
    <t>440822197******723</t>
  </si>
  <si>
    <t>刘常毅</t>
  </si>
  <si>
    <t>440822198******731</t>
  </si>
  <si>
    <t>申请单位：廉江市人民政府行政服务中心</t>
  </si>
  <si>
    <t>麦伊韵</t>
  </si>
  <si>
    <t>440881199******026</t>
  </si>
  <si>
    <t>2020.08.01至2023-07-31</t>
  </si>
  <si>
    <t>周涛</t>
  </si>
  <si>
    <t>440881199******041</t>
  </si>
  <si>
    <t>申请单位：廉江市城北街道办事处</t>
  </si>
  <si>
    <t>丘宝敏</t>
  </si>
  <si>
    <t>450922198******029</t>
  </si>
  <si>
    <t>2021.06.01至2022-05-31</t>
  </si>
  <si>
    <t>曹春银</t>
  </si>
  <si>
    <t>440881200******148</t>
  </si>
  <si>
    <t>黄浩</t>
  </si>
  <si>
    <t>440881199******033</t>
  </si>
  <si>
    <t>罗翊尹</t>
  </si>
  <si>
    <t>440881200******28X</t>
  </si>
  <si>
    <t>潘全柳</t>
  </si>
  <si>
    <t>440881198******281</t>
  </si>
  <si>
    <t>2020.07.01至2022-06-30</t>
  </si>
  <si>
    <t>申请单位：廉江市医疗保障局</t>
  </si>
  <si>
    <t>庞伟凤</t>
  </si>
  <si>
    <t>440822197******025</t>
  </si>
  <si>
    <t>2021.10.09至2022-10-08</t>
  </si>
  <si>
    <t>温春英</t>
  </si>
  <si>
    <t>440881198******008</t>
  </si>
  <si>
    <t>2019.12.01至2021-11-30</t>
  </si>
  <si>
    <t>林华</t>
  </si>
  <si>
    <t>440822197******210</t>
  </si>
  <si>
    <t>2021.08.01至2022-07-31</t>
  </si>
  <si>
    <t>申请单位：廉江市发展和改革局</t>
  </si>
  <si>
    <t>伍康伦</t>
  </si>
  <si>
    <t>440881198******338</t>
  </si>
  <si>
    <t>2020.04.01至
2023-04-01</t>
  </si>
  <si>
    <t>陈国燕</t>
  </si>
  <si>
    <t>440881197******843</t>
  </si>
  <si>
    <t>2021.03.19至
2024-03-18</t>
  </si>
  <si>
    <t>申请单位：廉江市老干部活动中心</t>
  </si>
  <si>
    <t>黄星彰</t>
  </si>
  <si>
    <t>440881198******420</t>
  </si>
  <si>
    <t>2020.08.01至
2023-07-31</t>
  </si>
  <si>
    <t>龙海荣</t>
  </si>
  <si>
    <t>440822197******063</t>
  </si>
  <si>
    <t>2020.12.26至
2023-11-30</t>
  </si>
  <si>
    <t>吴有强</t>
  </si>
  <si>
    <t>440822196******857</t>
  </si>
  <si>
    <t>2020.08.01至
2022-12-31</t>
  </si>
  <si>
    <t>冯峰</t>
  </si>
  <si>
    <t>440881199******414</t>
  </si>
  <si>
    <t>申请单位：廉江市石颈镇人民政府</t>
  </si>
  <si>
    <t>温春华</t>
  </si>
  <si>
    <t>440822197******124</t>
  </si>
  <si>
    <t>2019.12.16至
2022-12-15</t>
  </si>
  <si>
    <t>刘莲</t>
  </si>
  <si>
    <t>440822198******12X</t>
  </si>
  <si>
    <t>赖石秀</t>
  </si>
  <si>
    <t>440881198******855</t>
  </si>
  <si>
    <t>2020.04.01至
2023-03-31</t>
  </si>
  <si>
    <t>钟慧明</t>
  </si>
  <si>
    <t>440822197******608</t>
  </si>
  <si>
    <t>2020.07.06至
2022-07-05</t>
  </si>
  <si>
    <t>龙有旺</t>
  </si>
  <si>
    <t>440822196******511</t>
  </si>
  <si>
    <t>2020.09.01至
2023-08-31</t>
  </si>
  <si>
    <t>刘红梅</t>
  </si>
  <si>
    <t>420800197******864</t>
  </si>
  <si>
    <t>2020.12.01至
2023-11-30</t>
  </si>
  <si>
    <t>申请单位：廉江市就业服务管理中心</t>
  </si>
  <si>
    <t>李永星</t>
  </si>
  <si>
    <t>440822197******716</t>
  </si>
  <si>
    <t>2020-05-09至2023-05-09</t>
  </si>
  <si>
    <t>440822196*******434</t>
  </si>
  <si>
    <t>2020.8.3-2023.8.2</t>
  </si>
  <si>
    <t>苏二妹</t>
  </si>
  <si>
    <t>440881198*******527</t>
  </si>
  <si>
    <t>44088119*******761</t>
  </si>
  <si>
    <t>申请单位：廉江市横山镇人民政府</t>
  </si>
  <si>
    <t>陈紫欣</t>
  </si>
  <si>
    <t>440881199******127</t>
  </si>
  <si>
    <t>2020-02-13至
2023-02-12</t>
  </si>
  <si>
    <t>申请单位：廉江市融媒体中心</t>
  </si>
  <si>
    <t>单位:元</t>
  </si>
  <si>
    <t>备注</t>
  </si>
  <si>
    <t>医疗保险</t>
  </si>
  <si>
    <t>月岗位补贴标准</t>
  </si>
  <si>
    <t>1</t>
  </si>
  <si>
    <t>刘称英</t>
  </si>
  <si>
    <t>2019.10.9-2020.11.30</t>
  </si>
  <si>
    <t>3</t>
  </si>
  <si>
    <t>2</t>
  </si>
  <si>
    <t>钟彬</t>
  </si>
  <si>
    <t>440822197******857</t>
  </si>
  <si>
    <t>林水生</t>
  </si>
  <si>
    <t>440822196******038</t>
  </si>
  <si>
    <t>4</t>
  </si>
  <si>
    <t>张华洪</t>
  </si>
  <si>
    <t>440822197******428</t>
  </si>
  <si>
    <t>2021.12.16-2022.12.15</t>
  </si>
  <si>
    <t>5</t>
  </si>
  <si>
    <t>刘国琼</t>
  </si>
  <si>
    <t>440822197******878</t>
  </si>
  <si>
    <t>6</t>
  </si>
  <si>
    <t>肖涵</t>
  </si>
  <si>
    <t>440822197******462</t>
  </si>
  <si>
    <t>7</t>
  </si>
  <si>
    <t>陈海华</t>
  </si>
  <si>
    <t>440822197******722</t>
  </si>
  <si>
    <t>2022.01.08-2023.01.07</t>
  </si>
  <si>
    <r>
      <rPr>
        <sz val="8"/>
        <rFont val="宋体"/>
        <charset val="134"/>
      </rPr>
      <t>说明：</t>
    </r>
    <r>
      <rPr>
        <sz val="8"/>
        <rFont val="Times New Roman"/>
        <charset val="0"/>
      </rPr>
      <t>1</t>
    </r>
    <r>
      <rPr>
        <sz val="8"/>
        <rFont val="宋体"/>
        <charset val="134"/>
      </rPr>
      <t>、本期缴纳养老保险、失业保险、医疗保险、工伤保险、生育保险指单位缴纳部分。</t>
    </r>
  </si>
  <si>
    <t>申请单位：廉江市科学技术协会</t>
  </si>
  <si>
    <t>本期补贴金额（元）</t>
  </si>
  <si>
    <t>吴莹莹</t>
  </si>
  <si>
    <r>
      <rPr>
        <sz val="10"/>
        <color theme="1"/>
        <rFont val="宋体"/>
        <charset val="134"/>
      </rPr>
      <t>4</t>
    </r>
    <r>
      <rPr>
        <sz val="10"/>
        <color rgb="FF000000"/>
        <rFont val="宋体"/>
        <charset val="134"/>
      </rPr>
      <t>40881199******221</t>
    </r>
  </si>
  <si>
    <r>
      <rPr>
        <sz val="10"/>
        <color theme="1"/>
        <rFont val="宋体"/>
        <charset val="134"/>
      </rPr>
      <t>2</t>
    </r>
    <r>
      <rPr>
        <sz val="10"/>
        <color indexed="8"/>
        <rFont val="宋体"/>
        <charset val="134"/>
      </rPr>
      <t>020.4.14-2023.4.15</t>
    </r>
  </si>
  <si>
    <t>申请单位：廉江市雅塘镇人民政府</t>
  </si>
  <si>
    <t>连永昌</t>
  </si>
  <si>
    <t>320113197******051</t>
  </si>
  <si>
    <t>2019.10.14至2022.10.13</t>
  </si>
  <si>
    <t>刘锦芳</t>
  </si>
  <si>
    <r>
      <rPr>
        <sz val="10"/>
        <color theme="1"/>
        <rFont val="宋体"/>
        <charset val="134"/>
      </rPr>
      <t>4</t>
    </r>
    <r>
      <rPr>
        <sz val="10"/>
        <color rgb="FF000000"/>
        <rFont val="宋体"/>
        <charset val="134"/>
      </rPr>
      <t>40881198******125</t>
    </r>
  </si>
  <si>
    <t>张锦敏</t>
  </si>
  <si>
    <r>
      <rPr>
        <sz val="10"/>
        <color theme="1"/>
        <rFont val="宋体"/>
        <charset val="134"/>
      </rPr>
      <t>4</t>
    </r>
    <r>
      <rPr>
        <sz val="10"/>
        <color rgb="FF000000"/>
        <rFont val="宋体"/>
        <charset val="134"/>
      </rPr>
      <t>40881197******187</t>
    </r>
  </si>
  <si>
    <t>申请单位：廉江市车板镇人民政府</t>
  </si>
  <si>
    <t>曹慧清</t>
  </si>
  <si>
    <t>440881198******425</t>
  </si>
  <si>
    <t>2021.02.01至2024.01.31</t>
  </si>
  <si>
    <t>毛爵威</t>
  </si>
  <si>
    <t>440881199******653</t>
  </si>
  <si>
    <t>邓学艺</t>
  </si>
  <si>
    <r>
      <rPr>
        <sz val="10"/>
        <color theme="1"/>
        <rFont val="宋体"/>
        <charset val="134"/>
      </rPr>
      <t>4</t>
    </r>
    <r>
      <rPr>
        <sz val="10"/>
        <color rgb="FF000000"/>
        <rFont val="宋体"/>
        <charset val="134"/>
      </rPr>
      <t>40822197******427</t>
    </r>
  </si>
  <si>
    <t>申请单位：廉江市安铺镇人民政府</t>
  </si>
  <si>
    <t>本期补贴金额(元）</t>
  </si>
  <si>
    <t>莫文通</t>
  </si>
  <si>
    <t>440881199******134</t>
  </si>
  <si>
    <t>2020.04.14至2023.04.13</t>
  </si>
  <si>
    <t>申请单位：廉江市罗州街道办事处</t>
  </si>
  <si>
    <t>陈景雄</t>
  </si>
  <si>
    <t>44088119******0432</t>
  </si>
  <si>
    <t>2020.4.7-2023.4.6</t>
  </si>
  <si>
    <t>谢广全</t>
  </si>
  <si>
    <t>44088119******3818</t>
  </si>
  <si>
    <t>林海清</t>
  </si>
  <si>
    <t>44088119******2721</t>
  </si>
  <si>
    <t>钟渝渲</t>
  </si>
  <si>
    <t>44088119******0442</t>
  </si>
  <si>
    <t>温笑云</t>
  </si>
  <si>
    <t>44088119******5722</t>
  </si>
  <si>
    <t>叶文俊</t>
  </si>
  <si>
    <t>44088119******1037</t>
  </si>
  <si>
    <t>李羡林</t>
  </si>
  <si>
    <t>4408120******0253</t>
  </si>
  <si>
    <t>梁琳</t>
  </si>
  <si>
    <t>44088119******1120</t>
  </si>
  <si>
    <t>黎茜</t>
  </si>
  <si>
    <t>44088119******0065</t>
  </si>
  <si>
    <t>2020.6.12-2023.6.11</t>
  </si>
  <si>
    <t>梁凯欣</t>
  </si>
  <si>
    <t>44088119******1028</t>
  </si>
  <si>
    <t>龙国庆</t>
  </si>
  <si>
    <t>44088119******0410</t>
  </si>
  <si>
    <t>陈诗诗</t>
  </si>
  <si>
    <t>44088119******0024</t>
  </si>
  <si>
    <t>姚彩霞</t>
  </si>
  <si>
    <t>44088119******5567</t>
  </si>
  <si>
    <t>邱宗丽</t>
  </si>
  <si>
    <t>44082219******0422</t>
  </si>
  <si>
    <t>2020.7.14-2023.7.13</t>
  </si>
  <si>
    <t>莫知会</t>
  </si>
  <si>
    <t>44088119******3156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</si>
</sst>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 ;[Red]\-0.00\ "/>
    <numFmt numFmtId="178" formatCode="0_ "/>
    <numFmt numFmtId="179" formatCode="0_ ;[Red]\-0\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0"/>
      <name val="Times New Roman"/>
      <charset val="0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8"/>
      <name val="Times New Roman"/>
      <charset val="0"/>
    </font>
    <font>
      <sz val="10"/>
      <color indexed="8"/>
      <name val="宋体"/>
      <charset val="134"/>
    </font>
    <font>
      <sz val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0" fontId="28" fillId="23" borderId="15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79" fontId="7" fillId="0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5" xfId="49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workbookViewId="0">
      <selection activeCell="A2" sqref="A2:T2"/>
    </sheetView>
  </sheetViews>
  <sheetFormatPr defaultColWidth="9" defaultRowHeight="14.25"/>
  <cols>
    <col min="1" max="1" width="2.625" style="1" customWidth="1"/>
    <col min="2" max="2" width="7.375" style="1" customWidth="1"/>
    <col min="3" max="3" width="2.625" style="1" customWidth="1"/>
    <col min="4" max="4" width="17.75" style="59" customWidth="1"/>
    <col min="5" max="5" width="12.125" style="1" customWidth="1"/>
    <col min="6" max="6" width="4.25" style="1" customWidth="1"/>
    <col min="7" max="7" width="9" style="1" customWidth="1"/>
    <col min="8" max="8" width="7.5" style="1" customWidth="1"/>
    <col min="9" max="9" width="7.875" style="1" customWidth="1"/>
    <col min="10" max="12" width="7.25" style="1" customWidth="1"/>
    <col min="13" max="13" width="10" style="1" customWidth="1"/>
    <col min="14" max="14" width="6.75" style="1" customWidth="1"/>
    <col min="15" max="17" width="5.625" style="1" customWidth="1"/>
    <col min="18" max="18" width="9.125" style="1" customWidth="1"/>
    <col min="19" max="19" width="4.25" style="1" customWidth="1"/>
    <col min="20" max="20" width="4.875" style="1" customWidth="1"/>
    <col min="21" max="21" width="6.84166666666667" style="1" customWidth="1"/>
    <col min="22" max="16384" width="9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0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/>
      <c r="I3" s="24"/>
      <c r="J3" s="24"/>
      <c r="K3" s="24"/>
      <c r="L3" s="24"/>
      <c r="M3" s="24" t="s">
        <v>9</v>
      </c>
      <c r="N3" s="24"/>
      <c r="O3" s="24"/>
      <c r="P3" s="24"/>
      <c r="Q3" s="24"/>
      <c r="R3" s="24"/>
      <c r="S3" s="32" t="s">
        <v>10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2" customHeight="1" spans="1:21">
      <c r="A5" s="10">
        <v>1</v>
      </c>
      <c r="B5" s="10" t="s">
        <v>20</v>
      </c>
      <c r="C5" s="10" t="s">
        <v>21</v>
      </c>
      <c r="D5" s="29" t="s">
        <v>22</v>
      </c>
      <c r="E5" s="10" t="s">
        <v>23</v>
      </c>
      <c r="F5" s="10">
        <v>3</v>
      </c>
      <c r="G5" s="65">
        <f t="shared" ref="G5:G9" si="0">SUM(H5:L5)</f>
        <v>2763.57</v>
      </c>
      <c r="H5" s="32">
        <v>1710</v>
      </c>
      <c r="I5" s="32">
        <v>24.78</v>
      </c>
      <c r="J5" s="32">
        <v>10.32</v>
      </c>
      <c r="K5" s="32">
        <v>0</v>
      </c>
      <c r="L5" s="32">
        <v>1018.47</v>
      </c>
      <c r="M5" s="65">
        <f t="shared" ref="M5:M9" si="1">SUM(N5:R5)</f>
        <v>2763.57</v>
      </c>
      <c r="N5" s="32">
        <v>1710</v>
      </c>
      <c r="O5" s="32">
        <v>24.78</v>
      </c>
      <c r="P5" s="32">
        <v>10.32</v>
      </c>
      <c r="Q5" s="32">
        <v>0</v>
      </c>
      <c r="R5" s="32">
        <v>1018.47</v>
      </c>
      <c r="S5" s="24">
        <v>1720</v>
      </c>
      <c r="T5" s="24">
        <v>3</v>
      </c>
      <c r="U5" s="24">
        <f t="shared" ref="U5:U9" si="2">S5*T5</f>
        <v>5160</v>
      </c>
    </row>
    <row r="6" s="3" customFormat="1" ht="32" customHeight="1" spans="1:21">
      <c r="A6" s="10">
        <v>2</v>
      </c>
      <c r="B6" s="10" t="s">
        <v>24</v>
      </c>
      <c r="C6" s="10" t="s">
        <v>21</v>
      </c>
      <c r="D6" s="29" t="s">
        <v>25</v>
      </c>
      <c r="E6" s="10" t="s">
        <v>26</v>
      </c>
      <c r="F6" s="10">
        <v>2</v>
      </c>
      <c r="G6" s="65">
        <f t="shared" si="0"/>
        <v>1842.38</v>
      </c>
      <c r="H6" s="32">
        <v>1140</v>
      </c>
      <c r="I6" s="32">
        <v>16.52</v>
      </c>
      <c r="J6" s="32">
        <v>6.88</v>
      </c>
      <c r="K6" s="32">
        <v>0</v>
      </c>
      <c r="L6" s="32">
        <v>678.98</v>
      </c>
      <c r="M6" s="65">
        <f t="shared" si="1"/>
        <v>1842.38</v>
      </c>
      <c r="N6" s="32">
        <v>1140</v>
      </c>
      <c r="O6" s="32">
        <v>16.52</v>
      </c>
      <c r="P6" s="32">
        <v>6.88</v>
      </c>
      <c r="Q6" s="32">
        <v>0</v>
      </c>
      <c r="R6" s="32">
        <v>678.98</v>
      </c>
      <c r="S6" s="10">
        <v>1720</v>
      </c>
      <c r="T6" s="10">
        <v>2</v>
      </c>
      <c r="U6" s="10">
        <f t="shared" si="2"/>
        <v>3440</v>
      </c>
    </row>
    <row r="7" s="3" customFormat="1" ht="32" customHeight="1" spans="1:21">
      <c r="A7" s="10">
        <v>3</v>
      </c>
      <c r="B7" s="10" t="s">
        <v>27</v>
      </c>
      <c r="C7" s="10" t="s">
        <v>28</v>
      </c>
      <c r="D7" s="29" t="s">
        <v>29</v>
      </c>
      <c r="E7" s="24" t="s">
        <v>30</v>
      </c>
      <c r="F7" s="10">
        <v>3</v>
      </c>
      <c r="G7" s="65">
        <f t="shared" si="0"/>
        <v>2763.57</v>
      </c>
      <c r="H7" s="32">
        <v>1710</v>
      </c>
      <c r="I7" s="32">
        <v>24.78</v>
      </c>
      <c r="J7" s="32">
        <v>10.32</v>
      </c>
      <c r="K7" s="32">
        <v>0</v>
      </c>
      <c r="L7" s="32">
        <v>1018.47</v>
      </c>
      <c r="M7" s="65">
        <f t="shared" si="1"/>
        <v>2763.57</v>
      </c>
      <c r="N7" s="32">
        <v>1710</v>
      </c>
      <c r="O7" s="32">
        <v>24.78</v>
      </c>
      <c r="P7" s="32">
        <v>10.32</v>
      </c>
      <c r="Q7" s="32">
        <v>0</v>
      </c>
      <c r="R7" s="32">
        <v>1018.47</v>
      </c>
      <c r="S7" s="10">
        <v>1720</v>
      </c>
      <c r="T7" s="10">
        <v>3</v>
      </c>
      <c r="U7" s="10">
        <f t="shared" si="2"/>
        <v>5160</v>
      </c>
    </row>
    <row r="8" s="3" customFormat="1" ht="32" customHeight="1" spans="1:21">
      <c r="A8" s="10">
        <v>4</v>
      </c>
      <c r="B8" s="10" t="s">
        <v>31</v>
      </c>
      <c r="C8" s="10" t="s">
        <v>21</v>
      </c>
      <c r="D8" s="29" t="s">
        <v>32</v>
      </c>
      <c r="E8" s="24" t="s">
        <v>30</v>
      </c>
      <c r="F8" s="10">
        <v>3</v>
      </c>
      <c r="G8" s="65">
        <f t="shared" si="0"/>
        <v>2763.57</v>
      </c>
      <c r="H8" s="32">
        <v>1710</v>
      </c>
      <c r="I8" s="32">
        <v>24.78</v>
      </c>
      <c r="J8" s="32">
        <v>10.32</v>
      </c>
      <c r="K8" s="32">
        <v>0</v>
      </c>
      <c r="L8" s="32">
        <v>1018.47</v>
      </c>
      <c r="M8" s="65">
        <f t="shared" si="1"/>
        <v>2763.57</v>
      </c>
      <c r="N8" s="32">
        <v>1710</v>
      </c>
      <c r="O8" s="32">
        <v>24.78</v>
      </c>
      <c r="P8" s="32">
        <v>10.32</v>
      </c>
      <c r="Q8" s="32">
        <v>0</v>
      </c>
      <c r="R8" s="32">
        <v>1018.47</v>
      </c>
      <c r="S8" s="10">
        <v>1720</v>
      </c>
      <c r="T8" s="10">
        <v>3</v>
      </c>
      <c r="U8" s="10">
        <f t="shared" si="2"/>
        <v>5160</v>
      </c>
    </row>
    <row r="9" s="3" customFormat="1" ht="32" customHeight="1" spans="1:21">
      <c r="A9" s="10">
        <v>5</v>
      </c>
      <c r="B9" s="10" t="s">
        <v>33</v>
      </c>
      <c r="C9" s="10" t="s">
        <v>21</v>
      </c>
      <c r="D9" s="32" t="s">
        <v>34</v>
      </c>
      <c r="E9" s="24" t="s">
        <v>30</v>
      </c>
      <c r="F9" s="10">
        <v>3</v>
      </c>
      <c r="G9" s="65">
        <f t="shared" si="0"/>
        <v>2763.57</v>
      </c>
      <c r="H9" s="32">
        <v>1710</v>
      </c>
      <c r="I9" s="32">
        <v>24.78</v>
      </c>
      <c r="J9" s="32">
        <v>10.32</v>
      </c>
      <c r="K9" s="32">
        <v>0</v>
      </c>
      <c r="L9" s="32">
        <v>1018.47</v>
      </c>
      <c r="M9" s="65">
        <f t="shared" si="1"/>
        <v>2763.57</v>
      </c>
      <c r="N9" s="32">
        <v>1710</v>
      </c>
      <c r="O9" s="32">
        <v>24.78</v>
      </c>
      <c r="P9" s="32">
        <v>10.32</v>
      </c>
      <c r="Q9" s="32">
        <v>0</v>
      </c>
      <c r="R9" s="32">
        <v>1018.47</v>
      </c>
      <c r="S9" s="10">
        <v>1720</v>
      </c>
      <c r="T9" s="10">
        <v>3</v>
      </c>
      <c r="U9" s="10">
        <f t="shared" si="2"/>
        <v>5160</v>
      </c>
    </row>
    <row r="10" s="3" customFormat="1" ht="32" customHeight="1" spans="1:21">
      <c r="A10" s="62" t="s">
        <v>35</v>
      </c>
      <c r="B10" s="62"/>
      <c r="C10" s="62"/>
      <c r="D10" s="62"/>
      <c r="E10" s="62"/>
      <c r="F10" s="62"/>
      <c r="G10" s="14">
        <f t="shared" ref="G10:M10" si="3">SUM(G5:G9)</f>
        <v>12896.66</v>
      </c>
      <c r="H10" s="24">
        <f t="shared" si="3"/>
        <v>7980</v>
      </c>
      <c r="I10" s="24">
        <f t="shared" si="3"/>
        <v>115.64</v>
      </c>
      <c r="J10" s="24">
        <f t="shared" si="3"/>
        <v>48.16</v>
      </c>
      <c r="K10" s="24">
        <f t="shared" si="3"/>
        <v>0</v>
      </c>
      <c r="L10" s="24">
        <f t="shared" si="3"/>
        <v>4752.86</v>
      </c>
      <c r="M10" s="24">
        <f t="shared" si="3"/>
        <v>12896.66</v>
      </c>
      <c r="N10" s="24">
        <f t="shared" ref="N10:R10" si="4">SUM(N5:N6)</f>
        <v>2850</v>
      </c>
      <c r="O10" s="24">
        <f t="shared" si="4"/>
        <v>41.3</v>
      </c>
      <c r="P10" s="24">
        <f t="shared" si="4"/>
        <v>17.2</v>
      </c>
      <c r="Q10" s="24">
        <f t="shared" si="4"/>
        <v>0</v>
      </c>
      <c r="R10" s="24">
        <f t="shared" si="4"/>
        <v>1697.45</v>
      </c>
      <c r="S10" s="24"/>
      <c r="T10" s="10"/>
      <c r="U10" s="64">
        <f>SUM(U5:U9)</f>
        <v>24080</v>
      </c>
    </row>
    <row r="11" s="1" customFormat="1" ht="24" customHeight="1" spans="1:21">
      <c r="A11" s="18" t="s">
        <v>36</v>
      </c>
      <c r="B11" s="18"/>
      <c r="C11" s="18"/>
      <c r="D11" s="6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7"/>
      <c r="T11" s="27"/>
      <c r="U11" s="27"/>
    </row>
  </sheetData>
  <mergeCells count="13">
    <mergeCell ref="A1:U1"/>
    <mergeCell ref="A2:T2"/>
    <mergeCell ref="G3:L3"/>
    <mergeCell ref="M3:R3"/>
    <mergeCell ref="S3:U3"/>
    <mergeCell ref="A10:F10"/>
    <mergeCell ref="A11:U11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2" sqref="$A2:$XFD2"/>
    </sheetView>
  </sheetViews>
  <sheetFormatPr defaultColWidth="8" defaultRowHeight="14.25"/>
  <cols>
    <col min="1" max="1" width="4.5" style="1" customWidth="1"/>
    <col min="2" max="2" width="7.25" style="1" customWidth="1"/>
    <col min="3" max="3" width="5" style="1" customWidth="1"/>
    <col min="4" max="4" width="9" style="59" customWidth="1"/>
    <col min="5" max="5" width="9.75" style="1" customWidth="1"/>
    <col min="6" max="6" width="7.375" style="1" customWidth="1"/>
    <col min="7" max="7" width="8.125" style="1" customWidth="1"/>
    <col min="8" max="8" width="9.625" style="1" customWidth="1"/>
    <col min="9" max="11" width="8" style="1" customWidth="1"/>
    <col min="12" max="12" width="8.125" style="1" customWidth="1"/>
    <col min="13" max="13" width="8.875" style="1" customWidth="1"/>
    <col min="14" max="14" width="9.625" style="1" customWidth="1"/>
    <col min="15" max="15" width="7.5" style="1" customWidth="1"/>
    <col min="16" max="16" width="7.125" style="1" customWidth="1"/>
    <col min="17" max="17" width="7.375" style="1" customWidth="1"/>
    <col min="18" max="18" width="9.125" style="1" customWidth="1"/>
    <col min="19" max="19" width="6.375" style="1" customWidth="1"/>
    <col min="20" max="20" width="8" style="1" customWidth="1"/>
    <col min="21" max="21" width="10" style="1" customWidth="1"/>
    <col min="22" max="16383" width="8" style="1" customWidth="1"/>
    <col min="16384" max="16384" width="8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" t="s">
        <v>111</v>
      </c>
      <c r="B2" s="6"/>
      <c r="C2" s="6"/>
      <c r="D2" s="6"/>
      <c r="E2" s="6"/>
      <c r="F2" s="6"/>
      <c r="G2" s="6"/>
      <c r="H2" s="6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/>
      <c r="I3" s="24"/>
      <c r="J3" s="24"/>
      <c r="K3" s="24"/>
      <c r="L3" s="24"/>
      <c r="M3" s="24" t="s">
        <v>9</v>
      </c>
      <c r="N3" s="24"/>
      <c r="O3" s="24"/>
      <c r="P3" s="24"/>
      <c r="Q3" s="24"/>
      <c r="R3" s="24"/>
      <c r="S3" s="32" t="s">
        <v>10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6.95" customHeight="1" spans="1:21">
      <c r="A5" s="10">
        <v>1</v>
      </c>
      <c r="B5" s="10" t="s">
        <v>112</v>
      </c>
      <c r="C5" s="10" t="s">
        <v>21</v>
      </c>
      <c r="D5" s="29" t="s">
        <v>113</v>
      </c>
      <c r="E5" s="10" t="s">
        <v>114</v>
      </c>
      <c r="F5" s="10">
        <v>5</v>
      </c>
      <c r="G5" s="60">
        <f t="shared" ref="G5:G10" si="0">H5+I5+J5+K5+L5</f>
        <v>4481.64</v>
      </c>
      <c r="H5" s="61">
        <v>2736</v>
      </c>
      <c r="I5" s="61">
        <v>38.32</v>
      </c>
      <c r="J5" s="32">
        <v>9.87</v>
      </c>
      <c r="K5" s="61">
        <v>0</v>
      </c>
      <c r="L5" s="32">
        <v>1697.45</v>
      </c>
      <c r="M5" s="60">
        <f t="shared" ref="M5:M10" si="1">N5+O5+P5+Q5+R5</f>
        <v>4481.64</v>
      </c>
      <c r="N5" s="61">
        <v>2736</v>
      </c>
      <c r="O5" s="61">
        <v>38.32</v>
      </c>
      <c r="P5" s="32">
        <v>9.87</v>
      </c>
      <c r="Q5" s="61">
        <v>0</v>
      </c>
      <c r="R5" s="32">
        <v>1697.45</v>
      </c>
      <c r="S5" s="10">
        <v>1720</v>
      </c>
      <c r="T5" s="10">
        <v>5</v>
      </c>
      <c r="U5" s="10">
        <v>7980</v>
      </c>
    </row>
    <row r="6" s="3" customFormat="1" ht="51" customHeight="1" spans="1:21">
      <c r="A6" s="10">
        <v>2</v>
      </c>
      <c r="B6" s="10" t="s">
        <v>115</v>
      </c>
      <c r="C6" s="10" t="s">
        <v>21</v>
      </c>
      <c r="D6" s="29" t="s">
        <v>116</v>
      </c>
      <c r="E6" s="10" t="s">
        <v>114</v>
      </c>
      <c r="F6" s="10">
        <v>5</v>
      </c>
      <c r="G6" s="60">
        <f t="shared" si="0"/>
        <v>4481.64</v>
      </c>
      <c r="H6" s="61">
        <v>2736</v>
      </c>
      <c r="I6" s="61">
        <v>38.32</v>
      </c>
      <c r="J6" s="32">
        <v>9.87</v>
      </c>
      <c r="K6" s="61">
        <v>0</v>
      </c>
      <c r="L6" s="32">
        <v>1697.45</v>
      </c>
      <c r="M6" s="60">
        <f t="shared" si="1"/>
        <v>4481.64</v>
      </c>
      <c r="N6" s="61">
        <v>2736</v>
      </c>
      <c r="O6" s="61">
        <v>38.32</v>
      </c>
      <c r="P6" s="32">
        <v>9.87</v>
      </c>
      <c r="Q6" s="61">
        <v>0</v>
      </c>
      <c r="R6" s="32">
        <v>1697.45</v>
      </c>
      <c r="S6" s="10">
        <v>1720</v>
      </c>
      <c r="T6" s="10">
        <v>5</v>
      </c>
      <c r="U6" s="10">
        <v>7980</v>
      </c>
    </row>
    <row r="7" s="3" customFormat="1" ht="51" customHeight="1" spans="1:21">
      <c r="A7" s="10">
        <v>3</v>
      </c>
      <c r="B7" s="10" t="s">
        <v>117</v>
      </c>
      <c r="C7" s="24" t="s">
        <v>21</v>
      </c>
      <c r="D7" s="29" t="s">
        <v>118</v>
      </c>
      <c r="E7" s="10" t="s">
        <v>119</v>
      </c>
      <c r="F7" s="10">
        <v>5</v>
      </c>
      <c r="G7" s="60">
        <f t="shared" si="0"/>
        <v>4481.64</v>
      </c>
      <c r="H7" s="61">
        <v>2736</v>
      </c>
      <c r="I7" s="61">
        <v>38.32</v>
      </c>
      <c r="J7" s="32">
        <v>9.87</v>
      </c>
      <c r="K7" s="61">
        <v>0</v>
      </c>
      <c r="L7" s="32">
        <v>1697.45</v>
      </c>
      <c r="M7" s="60">
        <f t="shared" si="1"/>
        <v>4481.64</v>
      </c>
      <c r="N7" s="61">
        <v>2736</v>
      </c>
      <c r="O7" s="61">
        <v>38.32</v>
      </c>
      <c r="P7" s="32">
        <v>9.87</v>
      </c>
      <c r="Q7" s="61">
        <v>0</v>
      </c>
      <c r="R7" s="32">
        <v>1697.45</v>
      </c>
      <c r="S7" s="10">
        <v>1720</v>
      </c>
      <c r="T7" s="10">
        <v>5</v>
      </c>
      <c r="U7" s="10">
        <v>7980</v>
      </c>
    </row>
    <row r="8" s="3" customFormat="1" ht="51" customHeight="1" spans="1:21">
      <c r="A8" s="10">
        <v>4</v>
      </c>
      <c r="B8" s="10" t="s">
        <v>120</v>
      </c>
      <c r="C8" s="24" t="s">
        <v>21</v>
      </c>
      <c r="D8" s="29" t="s">
        <v>121</v>
      </c>
      <c r="E8" s="10" t="s">
        <v>122</v>
      </c>
      <c r="F8" s="10">
        <v>5</v>
      </c>
      <c r="G8" s="60">
        <f t="shared" si="0"/>
        <v>4481.64</v>
      </c>
      <c r="H8" s="61">
        <v>2736</v>
      </c>
      <c r="I8" s="61">
        <v>38.32</v>
      </c>
      <c r="J8" s="32">
        <v>9.87</v>
      </c>
      <c r="K8" s="61">
        <v>0</v>
      </c>
      <c r="L8" s="32">
        <v>1697.45</v>
      </c>
      <c r="M8" s="60">
        <f t="shared" si="1"/>
        <v>4481.64</v>
      </c>
      <c r="N8" s="61">
        <v>2736</v>
      </c>
      <c r="O8" s="61">
        <v>38.32</v>
      </c>
      <c r="P8" s="32">
        <v>9.87</v>
      </c>
      <c r="Q8" s="61">
        <v>0</v>
      </c>
      <c r="R8" s="32">
        <v>1697.45</v>
      </c>
      <c r="S8" s="10">
        <v>1720</v>
      </c>
      <c r="T8" s="10">
        <v>5</v>
      </c>
      <c r="U8" s="10">
        <v>7980</v>
      </c>
    </row>
    <row r="9" s="3" customFormat="1" ht="51" customHeight="1" spans="1:21">
      <c r="A9" s="10">
        <v>5</v>
      </c>
      <c r="B9" s="10" t="s">
        <v>123</v>
      </c>
      <c r="C9" s="10" t="s">
        <v>28</v>
      </c>
      <c r="D9" s="29" t="s">
        <v>124</v>
      </c>
      <c r="E9" s="10" t="s">
        <v>125</v>
      </c>
      <c r="F9" s="10">
        <v>5</v>
      </c>
      <c r="G9" s="60">
        <f t="shared" si="0"/>
        <v>4481.64</v>
      </c>
      <c r="H9" s="61">
        <v>2736</v>
      </c>
      <c r="I9" s="61">
        <v>38.32</v>
      </c>
      <c r="J9" s="32">
        <v>9.87</v>
      </c>
      <c r="K9" s="61">
        <v>0</v>
      </c>
      <c r="L9" s="32">
        <v>1697.45</v>
      </c>
      <c r="M9" s="60">
        <f t="shared" si="1"/>
        <v>4481.64</v>
      </c>
      <c r="N9" s="61">
        <v>2736</v>
      </c>
      <c r="O9" s="61">
        <v>38.32</v>
      </c>
      <c r="P9" s="32">
        <v>9.87</v>
      </c>
      <c r="Q9" s="61">
        <v>0</v>
      </c>
      <c r="R9" s="32">
        <v>1697.45</v>
      </c>
      <c r="S9" s="10">
        <v>1720</v>
      </c>
      <c r="T9" s="10">
        <v>5</v>
      </c>
      <c r="U9" s="10">
        <v>7980</v>
      </c>
    </row>
    <row r="10" s="3" customFormat="1" ht="51" customHeight="1" spans="1:21">
      <c r="A10" s="10">
        <v>6</v>
      </c>
      <c r="B10" s="10" t="s">
        <v>126</v>
      </c>
      <c r="C10" s="10" t="s">
        <v>21</v>
      </c>
      <c r="D10" s="29" t="s">
        <v>127</v>
      </c>
      <c r="E10" s="10" t="s">
        <v>128</v>
      </c>
      <c r="F10" s="10">
        <v>5</v>
      </c>
      <c r="G10" s="60">
        <f t="shared" si="0"/>
        <v>4481.64</v>
      </c>
      <c r="H10" s="61">
        <v>2736</v>
      </c>
      <c r="I10" s="61">
        <v>38.32</v>
      </c>
      <c r="J10" s="32">
        <v>9.87</v>
      </c>
      <c r="K10" s="61">
        <v>0</v>
      </c>
      <c r="L10" s="32">
        <v>1697.45</v>
      </c>
      <c r="M10" s="60">
        <f t="shared" si="1"/>
        <v>4481.64</v>
      </c>
      <c r="N10" s="61">
        <v>2736</v>
      </c>
      <c r="O10" s="61">
        <v>38.32</v>
      </c>
      <c r="P10" s="32">
        <v>9.87</v>
      </c>
      <c r="Q10" s="61">
        <v>0</v>
      </c>
      <c r="R10" s="32">
        <v>1697.45</v>
      </c>
      <c r="S10" s="10">
        <v>1720</v>
      </c>
      <c r="T10" s="10">
        <v>5</v>
      </c>
      <c r="U10" s="10">
        <v>7980</v>
      </c>
    </row>
    <row r="11" s="3" customFormat="1" ht="27" customHeight="1" spans="1:21">
      <c r="A11" s="62" t="s">
        <v>35</v>
      </c>
      <c r="B11" s="62"/>
      <c r="C11" s="62"/>
      <c r="D11" s="62"/>
      <c r="E11" s="62"/>
      <c r="F11" s="62"/>
      <c r="G11" s="15">
        <f>SUM(G5:G10)</f>
        <v>26889.84</v>
      </c>
      <c r="H11" s="15">
        <f t="shared" ref="H11:R11" si="2">SUM(H5:H10)</f>
        <v>16416</v>
      </c>
      <c r="I11" s="15">
        <f t="shared" si="2"/>
        <v>229.92</v>
      </c>
      <c r="J11" s="15">
        <f t="shared" si="2"/>
        <v>59.22</v>
      </c>
      <c r="K11" s="15">
        <f t="shared" si="2"/>
        <v>0</v>
      </c>
      <c r="L11" s="15">
        <f t="shared" si="2"/>
        <v>10184.7</v>
      </c>
      <c r="M11" s="15">
        <f t="shared" si="2"/>
        <v>26889.84</v>
      </c>
      <c r="N11" s="15">
        <f t="shared" si="2"/>
        <v>16416</v>
      </c>
      <c r="O11" s="15">
        <f t="shared" si="2"/>
        <v>229.92</v>
      </c>
      <c r="P11" s="15">
        <f t="shared" si="2"/>
        <v>59.22</v>
      </c>
      <c r="Q11" s="15">
        <f t="shared" si="2"/>
        <v>0</v>
      </c>
      <c r="R11" s="15">
        <f t="shared" si="2"/>
        <v>10184.7</v>
      </c>
      <c r="S11" s="15"/>
      <c r="T11" s="15"/>
      <c r="U11" s="15">
        <f>SUM(U5:U10)</f>
        <v>47880</v>
      </c>
    </row>
    <row r="12" s="1" customFormat="1" ht="24" customHeight="1" spans="1:21">
      <c r="A12" s="18" t="s">
        <v>36</v>
      </c>
      <c r="B12" s="18"/>
      <c r="C12" s="18"/>
      <c r="D12" s="63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7"/>
      <c r="T12" s="27"/>
      <c r="U12" s="27"/>
    </row>
  </sheetData>
  <mergeCells count="14">
    <mergeCell ref="A1:U1"/>
    <mergeCell ref="A2:H2"/>
    <mergeCell ref="S2:U2"/>
    <mergeCell ref="G3:L3"/>
    <mergeCell ref="M3:R3"/>
    <mergeCell ref="S3:U3"/>
    <mergeCell ref="A11:F11"/>
    <mergeCell ref="A12:U1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I15" sqref="I15"/>
    </sheetView>
  </sheetViews>
  <sheetFormatPr defaultColWidth="9" defaultRowHeight="14.25" outlineLevelRow="6"/>
  <cols>
    <col min="1" max="1" width="3.75" style="1" customWidth="1"/>
    <col min="2" max="2" width="6.375" style="1" customWidth="1"/>
    <col min="3" max="3" width="2.625" style="1" customWidth="1"/>
    <col min="4" max="4" width="17.75" style="59" customWidth="1"/>
    <col min="5" max="5" width="11.75" style="1" customWidth="1"/>
    <col min="6" max="6" width="4.25" style="1" customWidth="1"/>
    <col min="7" max="7" width="9" style="1" customWidth="1"/>
    <col min="8" max="8" width="7.5" style="1" customWidth="1"/>
    <col min="9" max="9" width="7.875" style="1" customWidth="1"/>
    <col min="10" max="12" width="7.25" style="1" customWidth="1"/>
    <col min="13" max="13" width="10" style="1" customWidth="1"/>
    <col min="14" max="14" width="8.375" style="1" customWidth="1"/>
    <col min="15" max="15" width="7.125" style="1" customWidth="1"/>
    <col min="16" max="17" width="5.625" style="1" customWidth="1"/>
    <col min="18" max="18" width="9.125" style="1" customWidth="1"/>
    <col min="19" max="19" width="7.5" style="1" customWidth="1"/>
    <col min="20" max="20" width="4.875" style="1" customWidth="1"/>
    <col min="21" max="21" width="9.5" style="1" customWidth="1"/>
    <col min="22" max="16384" width="9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129</v>
      </c>
      <c r="B2" s="67"/>
      <c r="C2" s="67"/>
      <c r="D2" s="67"/>
      <c r="E2" s="67"/>
      <c r="F2" s="67"/>
      <c r="G2" s="67"/>
      <c r="H2" s="67"/>
      <c r="I2" s="67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/>
      <c r="I3" s="24"/>
      <c r="J3" s="24"/>
      <c r="K3" s="24"/>
      <c r="L3" s="24"/>
      <c r="M3" s="24" t="s">
        <v>9</v>
      </c>
      <c r="N3" s="24"/>
      <c r="O3" s="24"/>
      <c r="P3" s="24"/>
      <c r="Q3" s="24"/>
      <c r="R3" s="24"/>
      <c r="S3" s="32" t="s">
        <v>10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40" customHeight="1" spans="1:21">
      <c r="A5" s="10">
        <v>1</v>
      </c>
      <c r="B5" s="10" t="s">
        <v>130</v>
      </c>
      <c r="C5" s="10" t="s">
        <v>21</v>
      </c>
      <c r="D5" s="29" t="s">
        <v>131</v>
      </c>
      <c r="E5" s="10" t="s">
        <v>132</v>
      </c>
      <c r="F5" s="10">
        <v>6</v>
      </c>
      <c r="G5" s="60">
        <f>H5+I5+J5+K5+L5</f>
        <v>5518.88</v>
      </c>
      <c r="H5" s="61">
        <v>3420</v>
      </c>
      <c r="I5" s="61">
        <v>49.56</v>
      </c>
      <c r="J5" s="61">
        <v>12.38</v>
      </c>
      <c r="K5" s="61">
        <v>0</v>
      </c>
      <c r="L5" s="61">
        <v>2036.94</v>
      </c>
      <c r="M5" s="60">
        <f>SUM(N5:R5)</f>
        <v>5518.88</v>
      </c>
      <c r="N5" s="61">
        <v>3420</v>
      </c>
      <c r="O5" s="61">
        <v>49.56</v>
      </c>
      <c r="P5" s="61">
        <v>12.38</v>
      </c>
      <c r="Q5" s="61">
        <v>0</v>
      </c>
      <c r="R5" s="61">
        <v>2036.94</v>
      </c>
      <c r="S5" s="15">
        <v>1720</v>
      </c>
      <c r="T5" s="68">
        <v>6</v>
      </c>
      <c r="U5" s="15">
        <f>S5*T5</f>
        <v>10320</v>
      </c>
    </row>
    <row r="6" s="3" customFormat="1" ht="27" customHeight="1" spans="1:21">
      <c r="A6" s="62" t="s">
        <v>35</v>
      </c>
      <c r="B6" s="62"/>
      <c r="C6" s="62"/>
      <c r="D6" s="62"/>
      <c r="E6" s="62"/>
      <c r="F6" s="62"/>
      <c r="G6" s="14">
        <f>H6+I6+J6+K6+L6</f>
        <v>5518.88</v>
      </c>
      <c r="H6" s="15">
        <f t="shared" ref="G6:R6" si="0">SUM(H5:H5)</f>
        <v>3420</v>
      </c>
      <c r="I6" s="15">
        <f t="shared" si="0"/>
        <v>49.56</v>
      </c>
      <c r="J6" s="15">
        <v>12.38</v>
      </c>
      <c r="K6" s="15">
        <f t="shared" si="0"/>
        <v>0</v>
      </c>
      <c r="L6" s="15">
        <f t="shared" si="0"/>
        <v>2036.94</v>
      </c>
      <c r="M6" s="15">
        <f t="shared" si="0"/>
        <v>5518.88</v>
      </c>
      <c r="N6" s="15">
        <f t="shared" si="0"/>
        <v>3420</v>
      </c>
      <c r="O6" s="15">
        <f t="shared" si="0"/>
        <v>49.56</v>
      </c>
      <c r="P6" s="61">
        <v>13.38</v>
      </c>
      <c r="Q6" s="15">
        <f t="shared" si="0"/>
        <v>0</v>
      </c>
      <c r="R6" s="15">
        <f t="shared" si="0"/>
        <v>2036.94</v>
      </c>
      <c r="S6" s="69"/>
      <c r="T6" s="15"/>
      <c r="U6" s="15">
        <f>SUM(U5:U5)</f>
        <v>10320</v>
      </c>
    </row>
    <row r="7" s="1" customFormat="1" ht="24" customHeight="1" spans="1:21">
      <c r="A7" s="18" t="s">
        <v>36</v>
      </c>
      <c r="B7" s="18"/>
      <c r="C7" s="18"/>
      <c r="D7" s="63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7"/>
      <c r="T7" s="27"/>
      <c r="U7" s="27"/>
    </row>
  </sheetData>
  <mergeCells count="14">
    <mergeCell ref="A1:U1"/>
    <mergeCell ref="A2:I2"/>
    <mergeCell ref="S2:U2"/>
    <mergeCell ref="G3:L3"/>
    <mergeCell ref="M3:R3"/>
    <mergeCell ref="S3:U3"/>
    <mergeCell ref="A6:F6"/>
    <mergeCell ref="A7:U7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2" sqref="$A2:$XFD2"/>
    </sheetView>
  </sheetViews>
  <sheetFormatPr defaultColWidth="9" defaultRowHeight="14.25"/>
  <cols>
    <col min="1" max="1" width="2.625" style="1" customWidth="1"/>
    <col min="2" max="2" width="7.375" style="1" customWidth="1"/>
    <col min="3" max="3" width="2.625" style="1" customWidth="1"/>
    <col min="4" max="4" width="17.75" style="59" customWidth="1"/>
    <col min="5" max="5" width="12.75" style="1" customWidth="1"/>
    <col min="6" max="6" width="4.25" style="1" customWidth="1"/>
    <col min="7" max="7" width="9" style="1" customWidth="1"/>
    <col min="8" max="8" width="7.5" style="1" customWidth="1"/>
    <col min="9" max="9" width="7.875" style="1" customWidth="1"/>
    <col min="10" max="12" width="7.25" style="1" customWidth="1"/>
    <col min="13" max="13" width="10" style="1" customWidth="1"/>
    <col min="14" max="14" width="6.75" style="1" customWidth="1"/>
    <col min="15" max="17" width="5.625" style="1" customWidth="1"/>
    <col min="18" max="18" width="9.125" style="1" customWidth="1"/>
    <col min="19" max="19" width="4.25" style="1" customWidth="1"/>
    <col min="20" max="20" width="4.875" style="1" customWidth="1"/>
    <col min="21" max="21" width="6.84166666666667" style="1" customWidth="1"/>
    <col min="22" max="16384" width="9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" t="s">
        <v>1</v>
      </c>
      <c r="B2" s="6"/>
      <c r="C2" s="6"/>
      <c r="D2" s="6"/>
      <c r="E2" s="6"/>
      <c r="F2" s="6"/>
      <c r="G2" s="6"/>
      <c r="H2" s="6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38</v>
      </c>
      <c r="H3" s="24"/>
      <c r="I3" s="24"/>
      <c r="J3" s="24"/>
      <c r="K3" s="24"/>
      <c r="L3" s="24"/>
      <c r="M3" s="24" t="s">
        <v>39</v>
      </c>
      <c r="N3" s="24"/>
      <c r="O3" s="24"/>
      <c r="P3" s="24"/>
      <c r="Q3" s="24"/>
      <c r="R3" s="24"/>
      <c r="S3" s="22" t="s">
        <v>40</v>
      </c>
      <c r="T3" s="23"/>
      <c r="U3" s="23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0" customHeight="1" spans="1:21">
      <c r="A5" s="10">
        <v>1</v>
      </c>
      <c r="B5" s="10" t="s">
        <v>20</v>
      </c>
      <c r="C5" s="10" t="s">
        <v>21</v>
      </c>
      <c r="D5" s="29" t="s">
        <v>22</v>
      </c>
      <c r="E5" s="10" t="s">
        <v>23</v>
      </c>
      <c r="F5" s="10">
        <v>3</v>
      </c>
      <c r="G5" s="65">
        <f t="shared" ref="G5:G9" si="0">SUM(H5:L5)</f>
        <v>2758.41</v>
      </c>
      <c r="H5" s="32">
        <v>1710</v>
      </c>
      <c r="I5" s="32">
        <v>24.78</v>
      </c>
      <c r="J5" s="61">
        <v>5.16</v>
      </c>
      <c r="K5" s="61">
        <v>0</v>
      </c>
      <c r="L5" s="32">
        <v>1018.47</v>
      </c>
      <c r="M5" s="65">
        <f t="shared" ref="M5:M9" si="1">SUM(N5:R5)</f>
        <v>2758.41</v>
      </c>
      <c r="N5" s="32">
        <v>1710</v>
      </c>
      <c r="O5" s="32">
        <v>24.78</v>
      </c>
      <c r="P5" s="61">
        <v>5.16</v>
      </c>
      <c r="Q5" s="32">
        <v>0</v>
      </c>
      <c r="R5" s="32">
        <v>1018.47</v>
      </c>
      <c r="S5" s="10">
        <v>1720</v>
      </c>
      <c r="T5" s="10">
        <v>3</v>
      </c>
      <c r="U5" s="10">
        <f t="shared" ref="U5:U9" si="2">S5*T5</f>
        <v>5160</v>
      </c>
    </row>
    <row r="6" s="3" customFormat="1" ht="29.1" customHeight="1" spans="1:21">
      <c r="A6" s="10">
        <v>2</v>
      </c>
      <c r="B6" s="10" t="s">
        <v>24</v>
      </c>
      <c r="C6" s="10" t="s">
        <v>21</v>
      </c>
      <c r="D6" s="29" t="s">
        <v>25</v>
      </c>
      <c r="E6" s="10" t="s">
        <v>26</v>
      </c>
      <c r="F6" s="10">
        <v>2</v>
      </c>
      <c r="G6" s="65">
        <f t="shared" si="0"/>
        <v>1838.94</v>
      </c>
      <c r="H6" s="32">
        <v>1140</v>
      </c>
      <c r="I6" s="32">
        <v>16.52</v>
      </c>
      <c r="J6" s="32">
        <v>3.44</v>
      </c>
      <c r="K6" s="61">
        <v>0</v>
      </c>
      <c r="L6" s="32">
        <v>678.98</v>
      </c>
      <c r="M6" s="65">
        <f t="shared" si="1"/>
        <v>1838.94</v>
      </c>
      <c r="N6" s="32">
        <v>1140</v>
      </c>
      <c r="O6" s="32">
        <v>16.52</v>
      </c>
      <c r="P6" s="32">
        <v>3.44</v>
      </c>
      <c r="Q6" s="32">
        <v>0</v>
      </c>
      <c r="R6" s="32">
        <v>678.98</v>
      </c>
      <c r="S6" s="10">
        <v>1720</v>
      </c>
      <c r="T6" s="10">
        <v>2</v>
      </c>
      <c r="U6" s="10">
        <f t="shared" si="2"/>
        <v>3440</v>
      </c>
    </row>
    <row r="7" s="3" customFormat="1" ht="29.1" customHeight="1" spans="1:21">
      <c r="A7" s="10">
        <v>3</v>
      </c>
      <c r="B7" s="10" t="s">
        <v>27</v>
      </c>
      <c r="C7" s="10" t="s">
        <v>28</v>
      </c>
      <c r="D7" s="29" t="s">
        <v>133</v>
      </c>
      <c r="E7" s="24" t="s">
        <v>134</v>
      </c>
      <c r="F7" s="10">
        <v>3</v>
      </c>
      <c r="G7" s="65">
        <f t="shared" si="0"/>
        <v>2758.41</v>
      </c>
      <c r="H7" s="32">
        <v>1710</v>
      </c>
      <c r="I7" s="32">
        <v>24.78</v>
      </c>
      <c r="J7" s="61">
        <v>5.16</v>
      </c>
      <c r="K7" s="61">
        <v>0</v>
      </c>
      <c r="L7" s="32">
        <v>1018.47</v>
      </c>
      <c r="M7" s="65">
        <f t="shared" si="1"/>
        <v>2758.41</v>
      </c>
      <c r="N7" s="32">
        <v>1710</v>
      </c>
      <c r="O7" s="32">
        <v>24.78</v>
      </c>
      <c r="P7" s="61">
        <v>5.16</v>
      </c>
      <c r="Q7" s="32">
        <v>0</v>
      </c>
      <c r="R7" s="32">
        <v>1018.47</v>
      </c>
      <c r="S7" s="10">
        <v>1720</v>
      </c>
      <c r="T7" s="10">
        <v>3</v>
      </c>
      <c r="U7" s="10">
        <f t="shared" si="2"/>
        <v>5160</v>
      </c>
    </row>
    <row r="8" s="3" customFormat="1" ht="29.1" customHeight="1" spans="1:21">
      <c r="A8" s="10">
        <v>4</v>
      </c>
      <c r="B8" s="10" t="s">
        <v>135</v>
      </c>
      <c r="C8" s="10" t="s">
        <v>21</v>
      </c>
      <c r="D8" s="29" t="s">
        <v>136</v>
      </c>
      <c r="E8" s="24" t="s">
        <v>134</v>
      </c>
      <c r="F8" s="10">
        <v>3</v>
      </c>
      <c r="G8" s="65">
        <f t="shared" si="0"/>
        <v>2758.41</v>
      </c>
      <c r="H8" s="32">
        <v>1710</v>
      </c>
      <c r="I8" s="32">
        <v>24.78</v>
      </c>
      <c r="J8" s="61">
        <v>5.16</v>
      </c>
      <c r="K8" s="61">
        <v>0</v>
      </c>
      <c r="L8" s="32">
        <v>1018.47</v>
      </c>
      <c r="M8" s="65">
        <f t="shared" si="1"/>
        <v>2758.41</v>
      </c>
      <c r="N8" s="32">
        <v>1710</v>
      </c>
      <c r="O8" s="32">
        <v>24.78</v>
      </c>
      <c r="P8" s="61">
        <v>5.16</v>
      </c>
      <c r="Q8" s="32">
        <v>0</v>
      </c>
      <c r="R8" s="32">
        <v>1018.47</v>
      </c>
      <c r="S8" s="10">
        <v>1720</v>
      </c>
      <c r="T8" s="10">
        <v>3</v>
      </c>
      <c r="U8" s="10">
        <f t="shared" si="2"/>
        <v>5160</v>
      </c>
    </row>
    <row r="9" s="3" customFormat="1" ht="29.1" customHeight="1" spans="1:21">
      <c r="A9" s="10">
        <v>5</v>
      </c>
      <c r="B9" s="10" t="s">
        <v>33</v>
      </c>
      <c r="C9" s="10" t="s">
        <v>21</v>
      </c>
      <c r="D9" s="32" t="s">
        <v>137</v>
      </c>
      <c r="E9" s="24" t="s">
        <v>134</v>
      </c>
      <c r="F9" s="10">
        <v>3</v>
      </c>
      <c r="G9" s="65">
        <f t="shared" si="0"/>
        <v>2758.41</v>
      </c>
      <c r="H9" s="32">
        <v>1710</v>
      </c>
      <c r="I9" s="32">
        <v>24.78</v>
      </c>
      <c r="J9" s="61">
        <v>5.16</v>
      </c>
      <c r="K9" s="61">
        <v>0</v>
      </c>
      <c r="L9" s="32">
        <v>1018.47</v>
      </c>
      <c r="M9" s="65">
        <f t="shared" si="1"/>
        <v>2758.41</v>
      </c>
      <c r="N9" s="32">
        <v>1710</v>
      </c>
      <c r="O9" s="32">
        <v>24.78</v>
      </c>
      <c r="P9" s="61">
        <v>5.16</v>
      </c>
      <c r="Q9" s="32">
        <v>0</v>
      </c>
      <c r="R9" s="32">
        <v>1018.47</v>
      </c>
      <c r="S9" s="10">
        <v>1720</v>
      </c>
      <c r="T9" s="10">
        <v>3</v>
      </c>
      <c r="U9" s="10">
        <f t="shared" si="2"/>
        <v>5160</v>
      </c>
    </row>
    <row r="10" s="3" customFormat="1" ht="27" customHeight="1" spans="1:21">
      <c r="A10" s="62" t="s">
        <v>35</v>
      </c>
      <c r="B10" s="62"/>
      <c r="C10" s="62"/>
      <c r="D10" s="62"/>
      <c r="E10" s="62"/>
      <c r="F10" s="62"/>
      <c r="G10" s="66">
        <f>SUM(G5:G9)</f>
        <v>12872.58</v>
      </c>
      <c r="H10" s="66">
        <f t="shared" ref="H10:R10" si="3">SUM(H5:H9)</f>
        <v>7980</v>
      </c>
      <c r="I10" s="66">
        <f t="shared" si="3"/>
        <v>115.64</v>
      </c>
      <c r="J10" s="66">
        <f t="shared" si="3"/>
        <v>24.08</v>
      </c>
      <c r="K10" s="66">
        <f t="shared" si="3"/>
        <v>0</v>
      </c>
      <c r="L10" s="66">
        <f t="shared" si="3"/>
        <v>4752.86</v>
      </c>
      <c r="M10" s="66">
        <f t="shared" si="3"/>
        <v>12872.58</v>
      </c>
      <c r="N10" s="66">
        <f t="shared" si="3"/>
        <v>7980</v>
      </c>
      <c r="O10" s="66">
        <f t="shared" si="3"/>
        <v>115.64</v>
      </c>
      <c r="P10" s="66">
        <f t="shared" si="3"/>
        <v>24.08</v>
      </c>
      <c r="Q10" s="66">
        <f t="shared" si="3"/>
        <v>0</v>
      </c>
      <c r="R10" s="66">
        <f t="shared" si="3"/>
        <v>4752.86</v>
      </c>
      <c r="S10" s="24"/>
      <c r="T10" s="10"/>
      <c r="U10" s="64">
        <f>SUM(U5:U9)</f>
        <v>24080</v>
      </c>
    </row>
    <row r="11" s="1" customFormat="1" ht="24" customHeight="1" spans="1:21">
      <c r="A11" s="18" t="s">
        <v>36</v>
      </c>
      <c r="B11" s="18"/>
      <c r="C11" s="18"/>
      <c r="D11" s="6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7"/>
      <c r="T11" s="27"/>
      <c r="U11" s="27"/>
    </row>
  </sheetData>
  <mergeCells count="14">
    <mergeCell ref="A1:U1"/>
    <mergeCell ref="A2:H2"/>
    <mergeCell ref="S2:U2"/>
    <mergeCell ref="G3:L3"/>
    <mergeCell ref="M3:R3"/>
    <mergeCell ref="S3:U3"/>
    <mergeCell ref="A10:F10"/>
    <mergeCell ref="A11:U11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A2" sqref="$A2:$XFD2"/>
    </sheetView>
  </sheetViews>
  <sheetFormatPr defaultColWidth="8" defaultRowHeight="14.25" outlineLevelRow="6"/>
  <cols>
    <col min="1" max="1" width="4.5" style="1" customWidth="1"/>
    <col min="2" max="2" width="6.375" style="1" customWidth="1"/>
    <col min="3" max="3" width="4.375" style="1" customWidth="1"/>
    <col min="4" max="4" width="17.5" style="59" customWidth="1"/>
    <col min="5" max="5" width="9.75" style="1" customWidth="1"/>
    <col min="6" max="6" width="7.375" style="1" customWidth="1"/>
    <col min="7" max="7" width="8.375" style="1" customWidth="1"/>
    <col min="8" max="8" width="7.375" style="1" customWidth="1"/>
    <col min="9" max="10" width="8" style="1" customWidth="1"/>
    <col min="11" max="11" width="7.125" style="1" customWidth="1"/>
    <col min="12" max="12" width="7.375" style="1" customWidth="1"/>
    <col min="13" max="14" width="8" style="1" customWidth="1"/>
    <col min="15" max="15" width="7.5" style="1" customWidth="1"/>
    <col min="16" max="16" width="7.125" style="1" customWidth="1"/>
    <col min="17" max="17" width="7.375" style="1" customWidth="1"/>
    <col min="18" max="18" width="8" style="1" customWidth="1"/>
    <col min="19" max="19" width="5.75" style="1" customWidth="1"/>
    <col min="20" max="16383" width="8" style="1" customWidth="1"/>
    <col min="16384" max="16384" width="8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" t="s">
        <v>138</v>
      </c>
      <c r="B2" s="6"/>
      <c r="C2" s="6"/>
      <c r="D2" s="6"/>
      <c r="E2" s="6"/>
      <c r="F2" s="6"/>
      <c r="G2" s="6"/>
      <c r="H2" s="6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/>
      <c r="I3" s="24"/>
      <c r="J3" s="24"/>
      <c r="K3" s="24"/>
      <c r="L3" s="24"/>
      <c r="M3" s="24" t="s">
        <v>9</v>
      </c>
      <c r="N3" s="24"/>
      <c r="O3" s="24"/>
      <c r="P3" s="24"/>
      <c r="Q3" s="24"/>
      <c r="R3" s="24"/>
      <c r="S3" s="32" t="s">
        <v>10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6.95" customHeight="1" spans="1:21">
      <c r="A5" s="10">
        <v>1</v>
      </c>
      <c r="B5" s="10" t="s">
        <v>139</v>
      </c>
      <c r="C5" s="10" t="s">
        <v>21</v>
      </c>
      <c r="D5" s="29" t="s">
        <v>140</v>
      </c>
      <c r="E5" s="10" t="s">
        <v>141</v>
      </c>
      <c r="F5" s="10">
        <v>9</v>
      </c>
      <c r="G5" s="60">
        <f>H5+I5+J5+K5+L5</f>
        <v>8151.95</v>
      </c>
      <c r="H5" s="61">
        <v>5016</v>
      </c>
      <c r="I5" s="61">
        <v>71.36</v>
      </c>
      <c r="J5" s="32">
        <v>9.18</v>
      </c>
      <c r="K5" s="61">
        <v>0</v>
      </c>
      <c r="L5" s="32">
        <v>3055.41</v>
      </c>
      <c r="M5" s="60">
        <f>N5+O5+P5+Q5+R5</f>
        <v>8151.95</v>
      </c>
      <c r="N5" s="61">
        <v>5016</v>
      </c>
      <c r="O5" s="61">
        <v>71.36</v>
      </c>
      <c r="P5" s="32">
        <v>9.18</v>
      </c>
      <c r="Q5" s="61">
        <v>0</v>
      </c>
      <c r="R5" s="32">
        <v>3055.41</v>
      </c>
      <c r="S5" s="10">
        <v>1720</v>
      </c>
      <c r="T5" s="10">
        <v>9</v>
      </c>
      <c r="U5" s="10">
        <v>14860</v>
      </c>
    </row>
    <row r="6" s="3" customFormat="1" ht="27" customHeight="1" spans="1:21">
      <c r="A6" s="62" t="s">
        <v>35</v>
      </c>
      <c r="B6" s="62"/>
      <c r="C6" s="62"/>
      <c r="D6" s="62"/>
      <c r="E6" s="62"/>
      <c r="F6" s="62"/>
      <c r="G6" s="15">
        <f t="shared" ref="G6:R6" si="0">SUM(G5:G5)</f>
        <v>8151.95</v>
      </c>
      <c r="H6" s="15">
        <f t="shared" si="0"/>
        <v>5016</v>
      </c>
      <c r="I6" s="15">
        <f t="shared" si="0"/>
        <v>71.36</v>
      </c>
      <c r="J6" s="15">
        <f t="shared" si="0"/>
        <v>9.18</v>
      </c>
      <c r="K6" s="15">
        <v>0</v>
      </c>
      <c r="L6" s="15">
        <f t="shared" si="0"/>
        <v>3055.41</v>
      </c>
      <c r="M6" s="15">
        <f t="shared" si="0"/>
        <v>8151.95</v>
      </c>
      <c r="N6" s="15">
        <f t="shared" si="0"/>
        <v>5016</v>
      </c>
      <c r="O6" s="15">
        <f t="shared" si="0"/>
        <v>71.36</v>
      </c>
      <c r="P6" s="15">
        <f t="shared" si="0"/>
        <v>9.18</v>
      </c>
      <c r="Q6" s="15">
        <f t="shared" si="0"/>
        <v>0</v>
      </c>
      <c r="R6" s="15">
        <f t="shared" si="0"/>
        <v>3055.41</v>
      </c>
      <c r="S6" s="24"/>
      <c r="T6" s="10"/>
      <c r="U6" s="64">
        <v>14860</v>
      </c>
    </row>
    <row r="7" s="1" customFormat="1" ht="24" customHeight="1" spans="1:21">
      <c r="A7" s="18" t="s">
        <v>36</v>
      </c>
      <c r="B7" s="18"/>
      <c r="C7" s="18"/>
      <c r="D7" s="63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7"/>
      <c r="T7" s="27"/>
      <c r="U7" s="27"/>
    </row>
  </sheetData>
  <mergeCells count="14">
    <mergeCell ref="A1:U1"/>
    <mergeCell ref="A2:H2"/>
    <mergeCell ref="S2:U2"/>
    <mergeCell ref="G3:L3"/>
    <mergeCell ref="M3:R3"/>
    <mergeCell ref="S3:U3"/>
    <mergeCell ref="A6:F6"/>
    <mergeCell ref="A7:U7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opLeftCell="A2" workbookViewId="0">
      <selection activeCell="A2" sqref="$A2:$XFD2"/>
    </sheetView>
  </sheetViews>
  <sheetFormatPr defaultColWidth="9" defaultRowHeight="14.25"/>
  <cols>
    <col min="1" max="1" width="2.625" style="39" customWidth="1"/>
    <col min="2" max="2" width="6.375" style="39" customWidth="1"/>
    <col min="3" max="3" width="2.625" style="39" customWidth="1"/>
    <col min="4" max="4" width="17.875" style="39" customWidth="1"/>
    <col min="5" max="5" width="11.5" style="39" customWidth="1"/>
    <col min="6" max="6" width="4.875" style="39" customWidth="1"/>
    <col min="7" max="7" width="9.125" style="39" customWidth="1"/>
    <col min="8" max="8" width="8.75" style="39" customWidth="1"/>
    <col min="9" max="9" width="7.125" style="39" customWidth="1"/>
    <col min="10" max="10" width="8.125" style="39" customWidth="1"/>
    <col min="11" max="11" width="8.75" style="39" customWidth="1"/>
    <col min="12" max="12" width="8.125" style="39" customWidth="1"/>
    <col min="13" max="13" width="10" style="39" customWidth="1"/>
    <col min="14" max="14" width="8.875" style="39" customWidth="1"/>
    <col min="15" max="15" width="7.25" style="39" customWidth="1"/>
    <col min="16" max="16" width="6.875" style="39" customWidth="1"/>
    <col min="17" max="17" width="7.25" style="39" customWidth="1"/>
    <col min="18" max="18" width="8.125" style="39" customWidth="1"/>
    <col min="19" max="20" width="6.25" style="39" customWidth="1"/>
    <col min="21" max="21" width="10.375" style="39" customWidth="1"/>
    <col min="22" max="22" width="4.375" style="39" customWidth="1"/>
    <col min="23" max="16383" width="9" style="39"/>
    <col min="16384" max="16384" width="9" style="40"/>
  </cols>
  <sheetData>
    <row r="1" s="39" customFormat="1" ht="39" customHeight="1" spans="1:2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="2" customFormat="1" ht="24" customHeight="1" spans="1:21">
      <c r="A2" s="6" t="s">
        <v>142</v>
      </c>
      <c r="B2" s="6"/>
      <c r="C2" s="6"/>
      <c r="D2" s="6"/>
      <c r="E2" s="6"/>
      <c r="F2" s="6"/>
      <c r="G2" s="6"/>
      <c r="H2" s="6"/>
      <c r="I2" s="21"/>
      <c r="J2" s="21"/>
      <c r="K2" s="21"/>
      <c r="L2" s="21"/>
      <c r="M2" s="21"/>
      <c r="N2" s="21"/>
      <c r="O2" s="21"/>
      <c r="P2" s="21"/>
      <c r="Q2" s="21"/>
      <c r="R2" s="21"/>
      <c r="S2" s="21" t="s">
        <v>143</v>
      </c>
      <c r="T2" s="21"/>
      <c r="U2" s="21"/>
    </row>
    <row r="3" s="2" customFormat="1" ht="23.1" customHeight="1" spans="1:22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3" t="s">
        <v>38</v>
      </c>
      <c r="H3" s="44"/>
      <c r="I3" s="44"/>
      <c r="J3" s="44"/>
      <c r="K3" s="44"/>
      <c r="L3" s="44"/>
      <c r="M3" s="43" t="s">
        <v>39</v>
      </c>
      <c r="N3" s="44"/>
      <c r="O3" s="44"/>
      <c r="P3" s="44"/>
      <c r="Q3" s="44"/>
      <c r="R3" s="44"/>
      <c r="S3" s="54" t="s">
        <v>40</v>
      </c>
      <c r="T3" s="55"/>
      <c r="U3" s="55"/>
      <c r="V3" s="42" t="s">
        <v>144</v>
      </c>
    </row>
    <row r="4" s="2" customFormat="1" ht="42" customHeight="1" spans="1:22">
      <c r="A4" s="29"/>
      <c r="B4" s="29"/>
      <c r="C4" s="29"/>
      <c r="D4" s="29"/>
      <c r="E4" s="29"/>
      <c r="F4" s="29"/>
      <c r="G4" s="29" t="s">
        <v>11</v>
      </c>
      <c r="H4" s="29" t="s">
        <v>12</v>
      </c>
      <c r="I4" s="29" t="s">
        <v>13</v>
      </c>
      <c r="J4" s="29" t="s">
        <v>14</v>
      </c>
      <c r="K4" s="29" t="s">
        <v>15</v>
      </c>
      <c r="L4" s="29" t="s">
        <v>145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145</v>
      </c>
      <c r="S4" s="56" t="s">
        <v>146</v>
      </c>
      <c r="T4" s="56" t="s">
        <v>18</v>
      </c>
      <c r="U4" s="56"/>
      <c r="V4" s="29"/>
    </row>
    <row r="5" s="2" customFormat="1" ht="42" customHeight="1" spans="1:22">
      <c r="A5" s="29" t="s">
        <v>147</v>
      </c>
      <c r="B5" s="45" t="s">
        <v>148</v>
      </c>
      <c r="C5" s="46" t="s">
        <v>21</v>
      </c>
      <c r="D5" s="47" t="s">
        <v>84</v>
      </c>
      <c r="E5" s="29" t="s">
        <v>149</v>
      </c>
      <c r="F5" s="29" t="s">
        <v>150</v>
      </c>
      <c r="G5" s="48">
        <f>H5+I5+J5+K5+L5</f>
        <v>2635.35</v>
      </c>
      <c r="H5" s="48">
        <v>1596</v>
      </c>
      <c r="I5" s="48">
        <v>14.52</v>
      </c>
      <c r="J5" s="48">
        <v>6.36</v>
      </c>
      <c r="K5" s="48">
        <v>0</v>
      </c>
      <c r="L5" s="48">
        <v>1018.47</v>
      </c>
      <c r="M5" s="48">
        <f>N5+O5+P5+Q5+R5</f>
        <v>2635.35</v>
      </c>
      <c r="N5" s="48">
        <v>1596</v>
      </c>
      <c r="O5" s="48">
        <v>14.52</v>
      </c>
      <c r="P5" s="48">
        <v>6.36</v>
      </c>
      <c r="Q5" s="48">
        <v>0</v>
      </c>
      <c r="R5" s="48">
        <v>1018.47</v>
      </c>
      <c r="S5" s="57">
        <v>1720</v>
      </c>
      <c r="T5" s="29" t="s">
        <v>150</v>
      </c>
      <c r="U5" s="57">
        <v>4540</v>
      </c>
      <c r="V5" s="29"/>
    </row>
    <row r="6" s="2" customFormat="1" ht="42" customHeight="1" spans="1:22">
      <c r="A6" s="29" t="s">
        <v>151</v>
      </c>
      <c r="B6" s="45" t="s">
        <v>152</v>
      </c>
      <c r="C6" s="46" t="s">
        <v>28</v>
      </c>
      <c r="D6" s="47" t="s">
        <v>153</v>
      </c>
      <c r="E6" s="29" t="s">
        <v>149</v>
      </c>
      <c r="F6" s="29" t="s">
        <v>150</v>
      </c>
      <c r="G6" s="48">
        <f t="shared" ref="G6:G11" si="0">H6+I6+J6+K6+L6</f>
        <v>2635.35</v>
      </c>
      <c r="H6" s="48">
        <v>1596</v>
      </c>
      <c r="I6" s="48">
        <v>14.52</v>
      </c>
      <c r="J6" s="48">
        <v>6.36</v>
      </c>
      <c r="K6" s="48">
        <v>0</v>
      </c>
      <c r="L6" s="48">
        <v>1018.47</v>
      </c>
      <c r="M6" s="48">
        <f t="shared" ref="M6:M12" si="1">N6+O6+P6+Q6+R6</f>
        <v>2635.35</v>
      </c>
      <c r="N6" s="48">
        <v>1596</v>
      </c>
      <c r="O6" s="48">
        <v>14.52</v>
      </c>
      <c r="P6" s="48">
        <v>6.36</v>
      </c>
      <c r="Q6" s="48">
        <v>0</v>
      </c>
      <c r="R6" s="48">
        <v>1018.47</v>
      </c>
      <c r="S6" s="57">
        <v>1720</v>
      </c>
      <c r="T6" s="29" t="s">
        <v>150</v>
      </c>
      <c r="U6" s="57">
        <v>4540</v>
      </c>
      <c r="V6" s="29"/>
    </row>
    <row r="7" s="2" customFormat="1" ht="42" customHeight="1" spans="1:22">
      <c r="A7" s="29" t="s">
        <v>150</v>
      </c>
      <c r="B7" s="45" t="s">
        <v>154</v>
      </c>
      <c r="C7" s="46" t="s">
        <v>28</v>
      </c>
      <c r="D7" s="47" t="s">
        <v>155</v>
      </c>
      <c r="E7" s="29" t="s">
        <v>149</v>
      </c>
      <c r="F7" s="29" t="s">
        <v>150</v>
      </c>
      <c r="G7" s="48">
        <f t="shared" si="0"/>
        <v>2635.35</v>
      </c>
      <c r="H7" s="48">
        <v>1596</v>
      </c>
      <c r="I7" s="48">
        <v>14.52</v>
      </c>
      <c r="J7" s="48">
        <v>6.36</v>
      </c>
      <c r="K7" s="48">
        <v>0</v>
      </c>
      <c r="L7" s="48">
        <v>1018.47</v>
      </c>
      <c r="M7" s="48">
        <f t="shared" si="1"/>
        <v>2635.35</v>
      </c>
      <c r="N7" s="48">
        <v>1596</v>
      </c>
      <c r="O7" s="48">
        <v>14.52</v>
      </c>
      <c r="P7" s="48">
        <v>6.36</v>
      </c>
      <c r="Q7" s="48">
        <v>0</v>
      </c>
      <c r="R7" s="48">
        <v>1018.47</v>
      </c>
      <c r="S7" s="57">
        <v>1720</v>
      </c>
      <c r="T7" s="29" t="s">
        <v>150</v>
      </c>
      <c r="U7" s="57">
        <v>4540</v>
      </c>
      <c r="V7" s="29"/>
    </row>
    <row r="8" s="2" customFormat="1" ht="42" customHeight="1" spans="1:22">
      <c r="A8" s="29" t="s">
        <v>156</v>
      </c>
      <c r="B8" s="45" t="s">
        <v>157</v>
      </c>
      <c r="C8" s="46" t="s">
        <v>21</v>
      </c>
      <c r="D8" s="47" t="s">
        <v>158</v>
      </c>
      <c r="E8" s="29" t="s">
        <v>159</v>
      </c>
      <c r="F8" s="29" t="s">
        <v>150</v>
      </c>
      <c r="G8" s="48">
        <f t="shared" si="0"/>
        <v>2635.35</v>
      </c>
      <c r="H8" s="48">
        <v>1596</v>
      </c>
      <c r="I8" s="48">
        <v>14.52</v>
      </c>
      <c r="J8" s="48">
        <v>6.36</v>
      </c>
      <c r="K8" s="48">
        <v>0</v>
      </c>
      <c r="L8" s="48">
        <v>1018.47</v>
      </c>
      <c r="M8" s="48">
        <f t="shared" si="1"/>
        <v>2635.35</v>
      </c>
      <c r="N8" s="48">
        <v>1596</v>
      </c>
      <c r="O8" s="48">
        <v>14.52</v>
      </c>
      <c r="P8" s="48">
        <v>6.36</v>
      </c>
      <c r="Q8" s="48">
        <v>0</v>
      </c>
      <c r="R8" s="48">
        <v>1018.47</v>
      </c>
      <c r="S8" s="57">
        <v>1720</v>
      </c>
      <c r="T8" s="29" t="s">
        <v>150</v>
      </c>
      <c r="U8" s="57">
        <v>4540</v>
      </c>
      <c r="V8" s="29"/>
    </row>
    <row r="9" s="2" customFormat="1" ht="42" customHeight="1" spans="1:22">
      <c r="A9" s="49" t="s">
        <v>160</v>
      </c>
      <c r="B9" s="45" t="s">
        <v>161</v>
      </c>
      <c r="C9" s="46" t="s">
        <v>21</v>
      </c>
      <c r="D9" s="47" t="s">
        <v>162</v>
      </c>
      <c r="E9" s="29" t="s">
        <v>159</v>
      </c>
      <c r="F9" s="29" t="s">
        <v>150</v>
      </c>
      <c r="G9" s="48">
        <f t="shared" si="0"/>
        <v>2635.35</v>
      </c>
      <c r="H9" s="48">
        <v>1596</v>
      </c>
      <c r="I9" s="48">
        <v>14.52</v>
      </c>
      <c r="J9" s="48">
        <v>6.36</v>
      </c>
      <c r="K9" s="48">
        <v>0</v>
      </c>
      <c r="L9" s="48">
        <v>1018.47</v>
      </c>
      <c r="M9" s="48">
        <f t="shared" si="1"/>
        <v>2635.35</v>
      </c>
      <c r="N9" s="48">
        <v>1596</v>
      </c>
      <c r="O9" s="48">
        <v>14.52</v>
      </c>
      <c r="P9" s="48">
        <v>6.36</v>
      </c>
      <c r="Q9" s="48">
        <v>0</v>
      </c>
      <c r="R9" s="48">
        <v>1018.47</v>
      </c>
      <c r="S9" s="57">
        <v>1720</v>
      </c>
      <c r="T9" s="29" t="s">
        <v>150</v>
      </c>
      <c r="U9" s="57">
        <v>4540</v>
      </c>
      <c r="V9" s="29"/>
    </row>
    <row r="10" s="2" customFormat="1" ht="42" customHeight="1" spans="1:22">
      <c r="A10" s="29" t="s">
        <v>163</v>
      </c>
      <c r="B10" s="45" t="s">
        <v>164</v>
      </c>
      <c r="C10" s="46" t="s">
        <v>21</v>
      </c>
      <c r="D10" s="47" t="s">
        <v>165</v>
      </c>
      <c r="E10" s="29" t="s">
        <v>159</v>
      </c>
      <c r="F10" s="29" t="s">
        <v>150</v>
      </c>
      <c r="G10" s="48">
        <f t="shared" si="0"/>
        <v>2635.35</v>
      </c>
      <c r="H10" s="48">
        <v>1596</v>
      </c>
      <c r="I10" s="48">
        <v>14.52</v>
      </c>
      <c r="J10" s="48">
        <v>6.36</v>
      </c>
      <c r="K10" s="48">
        <v>0</v>
      </c>
      <c r="L10" s="48">
        <v>1018.47</v>
      </c>
      <c r="M10" s="48">
        <f t="shared" si="1"/>
        <v>2635.35</v>
      </c>
      <c r="N10" s="48">
        <v>1596</v>
      </c>
      <c r="O10" s="48">
        <v>14.52</v>
      </c>
      <c r="P10" s="48">
        <v>6.36</v>
      </c>
      <c r="Q10" s="48">
        <v>0</v>
      </c>
      <c r="R10" s="48">
        <v>1018.47</v>
      </c>
      <c r="S10" s="57">
        <v>1720</v>
      </c>
      <c r="T10" s="29" t="s">
        <v>150</v>
      </c>
      <c r="U10" s="57">
        <v>4540</v>
      </c>
      <c r="V10" s="29"/>
    </row>
    <row r="11" s="2" customFormat="1" ht="42" customHeight="1" spans="1:22">
      <c r="A11" s="50" t="s">
        <v>166</v>
      </c>
      <c r="B11" s="45" t="s">
        <v>167</v>
      </c>
      <c r="C11" s="46" t="s">
        <v>21</v>
      </c>
      <c r="D11" s="47" t="s">
        <v>168</v>
      </c>
      <c r="E11" s="50" t="s">
        <v>169</v>
      </c>
      <c r="F11" s="29" t="s">
        <v>150</v>
      </c>
      <c r="G11" s="48">
        <f t="shared" si="0"/>
        <v>2635.35</v>
      </c>
      <c r="H11" s="48">
        <v>1596</v>
      </c>
      <c r="I11" s="48">
        <v>14.52</v>
      </c>
      <c r="J11" s="48">
        <v>6.36</v>
      </c>
      <c r="K11" s="48">
        <v>0</v>
      </c>
      <c r="L11" s="48">
        <v>1018.47</v>
      </c>
      <c r="M11" s="48">
        <f t="shared" si="1"/>
        <v>2635.35</v>
      </c>
      <c r="N11" s="48">
        <v>1596</v>
      </c>
      <c r="O11" s="48">
        <v>14.52</v>
      </c>
      <c r="P11" s="48">
        <v>6.36</v>
      </c>
      <c r="Q11" s="48">
        <v>0</v>
      </c>
      <c r="R11" s="48">
        <v>1018.47</v>
      </c>
      <c r="S11" s="57">
        <v>1720</v>
      </c>
      <c r="T11" s="29" t="s">
        <v>150</v>
      </c>
      <c r="U11" s="57">
        <v>4540</v>
      </c>
      <c r="V11" s="29"/>
    </row>
    <row r="12" s="2" customFormat="1" ht="33" customHeight="1" spans="1:22">
      <c r="A12" s="51" t="s">
        <v>35</v>
      </c>
      <c r="B12" s="51"/>
      <c r="C12" s="51"/>
      <c r="D12" s="51"/>
      <c r="E12" s="51"/>
      <c r="F12" s="51"/>
      <c r="G12" s="15">
        <f>SUM(G5:G11)</f>
        <v>18447.45</v>
      </c>
      <c r="H12" s="15">
        <f t="shared" ref="H12:R12" si="2">SUM(H5:H11)</f>
        <v>11172</v>
      </c>
      <c r="I12" s="15">
        <f t="shared" si="2"/>
        <v>101.64</v>
      </c>
      <c r="J12" s="15">
        <f t="shared" si="2"/>
        <v>44.52</v>
      </c>
      <c r="K12" s="15">
        <f t="shared" si="2"/>
        <v>0</v>
      </c>
      <c r="L12" s="15">
        <f t="shared" si="2"/>
        <v>7129.29</v>
      </c>
      <c r="M12" s="15">
        <f t="shared" si="2"/>
        <v>18447.45</v>
      </c>
      <c r="N12" s="15">
        <f t="shared" si="2"/>
        <v>11172</v>
      </c>
      <c r="O12" s="15">
        <f t="shared" si="2"/>
        <v>101.64</v>
      </c>
      <c r="P12" s="15">
        <f t="shared" si="2"/>
        <v>44.52</v>
      </c>
      <c r="Q12" s="15">
        <f t="shared" si="2"/>
        <v>0</v>
      </c>
      <c r="R12" s="15">
        <f t="shared" si="2"/>
        <v>7129.29</v>
      </c>
      <c r="S12" s="15"/>
      <c r="T12" s="15"/>
      <c r="U12" s="15">
        <f>SUM(U5:U11)</f>
        <v>31780</v>
      </c>
      <c r="V12" s="50"/>
    </row>
    <row r="13" s="39" customFormat="1" ht="24" customHeight="1" spans="1:22">
      <c r="A13" s="52" t="s">
        <v>170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8"/>
      <c r="T13" s="58"/>
      <c r="U13" s="58"/>
      <c r="V13" s="58"/>
    </row>
    <row r="14" s="39" customFormat="1" ht="18" customHeight="1" spans="1:22">
      <c r="A14" s="5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</sheetData>
  <mergeCells count="15">
    <mergeCell ref="A1:U1"/>
    <mergeCell ref="A2:H2"/>
    <mergeCell ref="S2:U2"/>
    <mergeCell ref="G3:L3"/>
    <mergeCell ref="M3:R3"/>
    <mergeCell ref="S3:U3"/>
    <mergeCell ref="A12:F12"/>
    <mergeCell ref="A13:V13"/>
    <mergeCell ref="A3:A4"/>
    <mergeCell ref="B3:B4"/>
    <mergeCell ref="C3:C4"/>
    <mergeCell ref="D3:D4"/>
    <mergeCell ref="E3:E4"/>
    <mergeCell ref="F3:F4"/>
    <mergeCell ref="V3:V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" sqref="$A2:$XFD2"/>
    </sheetView>
  </sheetViews>
  <sheetFormatPr defaultColWidth="9" defaultRowHeight="14.25" outlineLevelRow="7"/>
  <cols>
    <col min="1" max="1" width="2.125" style="1" customWidth="1"/>
    <col min="2" max="2" width="5.625" style="1" customWidth="1"/>
    <col min="3" max="3" width="4.25" style="1" customWidth="1"/>
    <col min="4" max="4" width="17" style="1" customWidth="1"/>
    <col min="5" max="5" width="10.75" style="1" customWidth="1"/>
    <col min="6" max="6" width="5.375" style="1" customWidth="1"/>
    <col min="7" max="7" width="8.625" style="1" customWidth="1"/>
    <col min="8" max="8" width="7.5" style="4" customWidth="1"/>
    <col min="9" max="9" width="6.25" style="4" customWidth="1"/>
    <col min="10" max="10" width="7.875" style="4" customWidth="1"/>
    <col min="11" max="11" width="7.75" style="4" customWidth="1"/>
    <col min="12" max="12" width="6.625" style="4" customWidth="1"/>
    <col min="13" max="13" width="9.375" style="4" customWidth="1"/>
    <col min="14" max="14" width="8.5" style="1" customWidth="1"/>
    <col min="15" max="15" width="6.625" style="1" customWidth="1"/>
    <col min="16" max="16" width="7.75" style="1" customWidth="1"/>
    <col min="17" max="17" width="7.375" style="1" customWidth="1"/>
    <col min="18" max="18" width="7" style="1" customWidth="1"/>
    <col min="19" max="19" width="7.375" style="1" customWidth="1"/>
    <col min="20" max="20" width="6.875" style="1" customWidth="1"/>
    <col min="21" max="21" width="8.375" style="1" customWidth="1"/>
    <col min="22" max="22" width="3.25" style="1" customWidth="1"/>
    <col min="23" max="16383" width="9" style="1"/>
  </cols>
  <sheetData>
    <row r="1" s="1" customFormat="1" ht="39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2">
      <c r="A2" s="6" t="s">
        <v>171</v>
      </c>
      <c r="B2" s="6"/>
      <c r="C2" s="6"/>
      <c r="D2" s="6"/>
      <c r="E2" s="6"/>
      <c r="F2" s="6"/>
      <c r="G2" s="6"/>
      <c r="H2" s="6"/>
      <c r="I2" s="6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="3" customFormat="1" ht="18.95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38</v>
      </c>
      <c r="H3" s="9"/>
      <c r="I3" s="9"/>
      <c r="J3" s="9"/>
      <c r="K3" s="9"/>
      <c r="L3" s="16"/>
      <c r="M3" s="8" t="s">
        <v>39</v>
      </c>
      <c r="N3" s="9"/>
      <c r="O3" s="9"/>
      <c r="P3" s="9"/>
      <c r="Q3" s="9"/>
      <c r="R3" s="16"/>
      <c r="S3" s="34" t="s">
        <v>40</v>
      </c>
      <c r="T3" s="35"/>
      <c r="U3" s="23"/>
      <c r="V3" s="7" t="s">
        <v>144</v>
      </c>
    </row>
    <row r="4" s="3" customFormat="1" ht="36.95" customHeight="1" spans="1:22">
      <c r="A4" s="10"/>
      <c r="B4" s="10"/>
      <c r="C4" s="10"/>
      <c r="D4" s="10"/>
      <c r="E4" s="10"/>
      <c r="F4" s="10"/>
      <c r="G4" s="29" t="s">
        <v>11</v>
      </c>
      <c r="H4" s="29" t="s">
        <v>12</v>
      </c>
      <c r="I4" s="29" t="s">
        <v>13</v>
      </c>
      <c r="J4" s="29" t="s">
        <v>14</v>
      </c>
      <c r="K4" s="29" t="s">
        <v>15</v>
      </c>
      <c r="L4" s="29" t="s">
        <v>145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145</v>
      </c>
      <c r="S4" s="36" t="s">
        <v>17</v>
      </c>
      <c r="T4" s="37" t="s">
        <v>18</v>
      </c>
      <c r="U4" s="24" t="s">
        <v>172</v>
      </c>
      <c r="V4" s="10"/>
    </row>
    <row r="5" s="3" customFormat="1" ht="45" customHeight="1" spans="1:22">
      <c r="A5" s="10">
        <v>1</v>
      </c>
      <c r="B5" s="10" t="s">
        <v>173</v>
      </c>
      <c r="C5" s="10" t="s">
        <v>21</v>
      </c>
      <c r="D5" s="12" t="s">
        <v>174</v>
      </c>
      <c r="E5" s="13" t="s">
        <v>175</v>
      </c>
      <c r="F5" s="10">
        <v>3</v>
      </c>
      <c r="G5" s="14">
        <f>H5+I5+J5+K5+L5</f>
        <v>2633.22</v>
      </c>
      <c r="H5" s="15">
        <v>1596</v>
      </c>
      <c r="I5" s="15">
        <v>14.52</v>
      </c>
      <c r="J5" s="15">
        <v>4.23</v>
      </c>
      <c r="K5" s="15">
        <v>76.02</v>
      </c>
      <c r="L5" s="15">
        <v>942.45</v>
      </c>
      <c r="M5" s="15">
        <f>N5+O5+P5+Q5+R5</f>
        <v>2633.22</v>
      </c>
      <c r="N5" s="15">
        <v>1596</v>
      </c>
      <c r="O5" s="15">
        <v>14.52</v>
      </c>
      <c r="P5" s="15">
        <v>4.23</v>
      </c>
      <c r="Q5" s="15">
        <v>76.02</v>
      </c>
      <c r="R5" s="11">
        <v>942.45</v>
      </c>
      <c r="S5" s="10">
        <v>1720</v>
      </c>
      <c r="T5" s="10">
        <v>3</v>
      </c>
      <c r="U5" s="10">
        <f>1410*2+1720</f>
        <v>4540</v>
      </c>
      <c r="V5" s="10"/>
    </row>
    <row r="6" s="3" customFormat="1" ht="33" customHeight="1" spans="1:22">
      <c r="A6" s="24" t="s">
        <v>35</v>
      </c>
      <c r="B6" s="24"/>
      <c r="C6" s="24"/>
      <c r="D6" s="24"/>
      <c r="E6" s="24"/>
      <c r="F6" s="24"/>
      <c r="G6" s="14">
        <f>H6+I6+J6+K6+L6</f>
        <v>2633.22</v>
      </c>
      <c r="H6" s="26">
        <f t="shared" ref="G6:R6" si="0">SUM(H5:H5)</f>
        <v>1596</v>
      </c>
      <c r="I6" s="26">
        <f t="shared" si="0"/>
        <v>14.52</v>
      </c>
      <c r="J6" s="26">
        <f t="shared" si="0"/>
        <v>4.23</v>
      </c>
      <c r="K6" s="26">
        <f t="shared" si="0"/>
        <v>76.02</v>
      </c>
      <c r="L6" s="26">
        <f t="shared" si="0"/>
        <v>942.45</v>
      </c>
      <c r="M6" s="15">
        <f>N6+O6+P6+Q6+R6</f>
        <v>2633.22</v>
      </c>
      <c r="N6" s="26">
        <f t="shared" si="0"/>
        <v>1596</v>
      </c>
      <c r="O6" s="26">
        <f t="shared" si="0"/>
        <v>14.52</v>
      </c>
      <c r="P6" s="26">
        <f t="shared" si="0"/>
        <v>4.23</v>
      </c>
      <c r="Q6" s="26">
        <f t="shared" si="0"/>
        <v>76.02</v>
      </c>
      <c r="R6" s="26">
        <f t="shared" si="0"/>
        <v>942.45</v>
      </c>
      <c r="S6" s="26"/>
      <c r="T6" s="26"/>
      <c r="U6" s="38">
        <f>SUM(U5:U5)</f>
        <v>4540</v>
      </c>
      <c r="V6" s="24"/>
    </row>
    <row r="7" s="1" customFormat="1" ht="24" customHeight="1" spans="1:22">
      <c r="A7" s="18" t="s">
        <v>170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7"/>
      <c r="T7" s="27"/>
      <c r="U7" s="27"/>
      <c r="V7" s="27"/>
    </row>
    <row r="8" s="1" customFormat="1" ht="18" customHeight="1" spans="1:22">
      <c r="A8" s="19"/>
      <c r="B8" s="3"/>
      <c r="C8" s="3"/>
      <c r="D8" s="3"/>
      <c r="E8" s="3"/>
      <c r="F8" s="3"/>
      <c r="G8" s="3"/>
      <c r="H8" s="20"/>
      <c r="I8" s="20"/>
      <c r="J8" s="20"/>
      <c r="K8" s="20"/>
      <c r="L8" s="20"/>
      <c r="M8" s="20"/>
      <c r="N8" s="3"/>
      <c r="O8" s="3"/>
      <c r="P8" s="3"/>
      <c r="Q8" s="3"/>
      <c r="R8" s="3"/>
      <c r="S8" s="3"/>
      <c r="T8" s="3"/>
      <c r="U8" s="3"/>
      <c r="V8" s="3"/>
    </row>
  </sheetData>
  <mergeCells count="15">
    <mergeCell ref="A1:U1"/>
    <mergeCell ref="A2:I2"/>
    <mergeCell ref="T2:V2"/>
    <mergeCell ref="G3:L3"/>
    <mergeCell ref="M3:R3"/>
    <mergeCell ref="S3:U3"/>
    <mergeCell ref="A6:F6"/>
    <mergeCell ref="A7:V7"/>
    <mergeCell ref="A3:A4"/>
    <mergeCell ref="B3:B4"/>
    <mergeCell ref="C3:C4"/>
    <mergeCell ref="D3:D4"/>
    <mergeCell ref="E3:E4"/>
    <mergeCell ref="F3:F4"/>
    <mergeCell ref="V3:V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3" sqref="A3:A4"/>
    </sheetView>
  </sheetViews>
  <sheetFormatPr defaultColWidth="7.75" defaultRowHeight="14.25"/>
  <cols>
    <col min="1" max="1" width="4.125" style="1" customWidth="1"/>
    <col min="2" max="2" width="6.625" style="1" customWidth="1"/>
    <col min="3" max="3" width="4.75" style="1" customWidth="1"/>
    <col min="4" max="4" width="18.125" style="1" customWidth="1"/>
    <col min="5" max="5" width="12.75" style="1" customWidth="1"/>
    <col min="6" max="6" width="7.75" style="1" customWidth="1"/>
    <col min="7" max="7" width="8.75" style="1" customWidth="1"/>
    <col min="8" max="9" width="7.75" style="4" customWidth="1"/>
    <col min="10" max="10" width="8.25" style="4" customWidth="1"/>
    <col min="11" max="12" width="7.75" style="4" customWidth="1"/>
    <col min="13" max="13" width="9.125" style="4" customWidth="1"/>
    <col min="14" max="18" width="7.75" style="1" customWidth="1"/>
    <col min="19" max="19" width="5.625" style="1" customWidth="1"/>
    <col min="20" max="20" width="7.75" style="1" customWidth="1"/>
    <col min="21" max="21" width="9.375" style="1" customWidth="1"/>
    <col min="22" max="22" width="6.625" style="1" customWidth="1"/>
    <col min="23" max="16383" width="7.75" style="1" customWidth="1"/>
    <col min="16384" max="16384" width="7.75" customWidth="1"/>
  </cols>
  <sheetData>
    <row r="1" s="1" customFormat="1" ht="39" customHeight="1" spans="1:2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="2" customFormat="1" ht="24" customHeight="1" spans="1:22">
      <c r="A2" s="6" t="s">
        <v>176</v>
      </c>
      <c r="B2" s="6"/>
      <c r="C2" s="6"/>
      <c r="D2" s="6"/>
      <c r="E2" s="6"/>
      <c r="F2" s="6"/>
      <c r="G2" s="6"/>
      <c r="H2" s="6"/>
      <c r="I2" s="6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="3" customFormat="1" ht="18.95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38</v>
      </c>
      <c r="H3" s="9"/>
      <c r="I3" s="9"/>
      <c r="J3" s="9"/>
      <c r="K3" s="9"/>
      <c r="L3" s="16"/>
      <c r="M3" s="8" t="s">
        <v>39</v>
      </c>
      <c r="N3" s="9"/>
      <c r="O3" s="9"/>
      <c r="P3" s="9"/>
      <c r="Q3" s="9"/>
      <c r="R3" s="9"/>
      <c r="S3" s="32" t="s">
        <v>40</v>
      </c>
      <c r="T3" s="32"/>
      <c r="U3" s="32"/>
      <c r="V3" s="7" t="s">
        <v>144</v>
      </c>
    </row>
    <row r="4" s="3" customFormat="1" ht="36.95" customHeight="1" spans="1:22">
      <c r="A4" s="10"/>
      <c r="B4" s="10"/>
      <c r="C4" s="10"/>
      <c r="D4" s="10"/>
      <c r="E4" s="10"/>
      <c r="F4" s="10"/>
      <c r="G4" s="29" t="s">
        <v>11</v>
      </c>
      <c r="H4" s="29" t="s">
        <v>12</v>
      </c>
      <c r="I4" s="29" t="s">
        <v>13</v>
      </c>
      <c r="J4" s="29" t="s">
        <v>14</v>
      </c>
      <c r="K4" s="29" t="s">
        <v>15</v>
      </c>
      <c r="L4" s="29" t="s">
        <v>145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145</v>
      </c>
      <c r="S4" s="29" t="s">
        <v>17</v>
      </c>
      <c r="T4" s="24" t="s">
        <v>18</v>
      </c>
      <c r="U4" s="24" t="s">
        <v>172</v>
      </c>
      <c r="V4" s="10"/>
    </row>
    <row r="5" s="3" customFormat="1" ht="45" customHeight="1" spans="1:22">
      <c r="A5" s="10">
        <v>1</v>
      </c>
      <c r="B5" s="10" t="s">
        <v>177</v>
      </c>
      <c r="C5" s="10" t="s">
        <v>28</v>
      </c>
      <c r="D5" s="31" t="s">
        <v>178</v>
      </c>
      <c r="E5" s="13" t="s">
        <v>179</v>
      </c>
      <c r="F5" s="10">
        <v>6</v>
      </c>
      <c r="G5" s="14">
        <f t="shared" ref="G5:G7" si="0">H5+I5+J5+K5+L5</f>
        <v>5383.54</v>
      </c>
      <c r="H5" s="15">
        <v>3306</v>
      </c>
      <c r="I5" s="15">
        <v>31.6</v>
      </c>
      <c r="J5" s="15">
        <v>9</v>
      </c>
      <c r="K5" s="15">
        <v>0</v>
      </c>
      <c r="L5" s="15">
        <v>2036.94</v>
      </c>
      <c r="M5" s="15">
        <f t="shared" ref="M5:M7" si="1">N5+O5+P5+Q5+R5</f>
        <v>5383.54</v>
      </c>
      <c r="N5" s="15">
        <v>3306</v>
      </c>
      <c r="O5" s="15">
        <v>31.6</v>
      </c>
      <c r="P5" s="15">
        <v>9</v>
      </c>
      <c r="Q5" s="15">
        <v>0</v>
      </c>
      <c r="R5" s="15">
        <v>2036.94</v>
      </c>
      <c r="S5" s="10">
        <v>1720</v>
      </c>
      <c r="T5" s="10">
        <v>6</v>
      </c>
      <c r="U5" s="10">
        <f>1410*3+1720*3</f>
        <v>9390</v>
      </c>
      <c r="V5" s="10"/>
    </row>
    <row r="6" s="33" customFormat="1" ht="45" customHeight="1" spans="1:22">
      <c r="A6" s="10">
        <v>2</v>
      </c>
      <c r="B6" s="10" t="s">
        <v>180</v>
      </c>
      <c r="C6" s="10" t="s">
        <v>21</v>
      </c>
      <c r="D6" s="12" t="s">
        <v>181</v>
      </c>
      <c r="E6" s="13" t="s">
        <v>179</v>
      </c>
      <c r="F6" s="10">
        <v>6</v>
      </c>
      <c r="G6" s="14">
        <f t="shared" si="0"/>
        <v>5383.54</v>
      </c>
      <c r="H6" s="15">
        <v>3306</v>
      </c>
      <c r="I6" s="15">
        <v>31.6</v>
      </c>
      <c r="J6" s="15">
        <v>9</v>
      </c>
      <c r="K6" s="15">
        <v>0</v>
      </c>
      <c r="L6" s="15">
        <v>2036.94</v>
      </c>
      <c r="M6" s="15">
        <f t="shared" si="1"/>
        <v>5383.54</v>
      </c>
      <c r="N6" s="15">
        <v>3306</v>
      </c>
      <c r="O6" s="15">
        <v>31.6</v>
      </c>
      <c r="P6" s="15">
        <v>9</v>
      </c>
      <c r="Q6" s="15">
        <v>0</v>
      </c>
      <c r="R6" s="15">
        <v>2036.94</v>
      </c>
      <c r="S6" s="10">
        <v>1720</v>
      </c>
      <c r="T6" s="10">
        <v>6</v>
      </c>
      <c r="U6" s="10">
        <f>1410*3+1720*3</f>
        <v>9390</v>
      </c>
      <c r="V6" s="10"/>
    </row>
    <row r="7" s="33" customFormat="1" ht="45" customHeight="1" spans="1:22">
      <c r="A7" s="10">
        <v>3</v>
      </c>
      <c r="B7" s="10" t="s">
        <v>182</v>
      </c>
      <c r="C7" s="10" t="s">
        <v>21</v>
      </c>
      <c r="D7" s="12" t="s">
        <v>183</v>
      </c>
      <c r="E7" s="13" t="s">
        <v>179</v>
      </c>
      <c r="F7" s="10">
        <v>6</v>
      </c>
      <c r="G7" s="14">
        <f t="shared" si="0"/>
        <v>5383.54</v>
      </c>
      <c r="H7" s="15">
        <v>3306</v>
      </c>
      <c r="I7" s="15">
        <v>31.6</v>
      </c>
      <c r="J7" s="15">
        <v>9</v>
      </c>
      <c r="K7" s="15">
        <v>0</v>
      </c>
      <c r="L7" s="15">
        <v>2036.94</v>
      </c>
      <c r="M7" s="15">
        <f t="shared" si="1"/>
        <v>5383.54</v>
      </c>
      <c r="N7" s="15">
        <v>3306</v>
      </c>
      <c r="O7" s="15">
        <v>31.6</v>
      </c>
      <c r="P7" s="15">
        <v>9</v>
      </c>
      <c r="Q7" s="15">
        <v>0</v>
      </c>
      <c r="R7" s="15">
        <v>2036.94</v>
      </c>
      <c r="S7" s="10">
        <v>1720</v>
      </c>
      <c r="T7" s="10">
        <v>6</v>
      </c>
      <c r="U7" s="10">
        <f>1410*3+1720*3</f>
        <v>9390</v>
      </c>
      <c r="V7" s="10"/>
    </row>
    <row r="8" s="3" customFormat="1" ht="33" customHeight="1" spans="1:22">
      <c r="A8" s="24" t="s">
        <v>35</v>
      </c>
      <c r="B8" s="24"/>
      <c r="C8" s="24"/>
      <c r="D8" s="24"/>
      <c r="E8" s="24"/>
      <c r="F8" s="24"/>
      <c r="G8" s="26">
        <f>SUM(G5:G7)</f>
        <v>16150.62</v>
      </c>
      <c r="H8" s="26">
        <f t="shared" ref="H8:R8" si="2">SUM(H5:H7)</f>
        <v>9918</v>
      </c>
      <c r="I8" s="26">
        <f t="shared" si="2"/>
        <v>94.8</v>
      </c>
      <c r="J8" s="26">
        <f t="shared" si="2"/>
        <v>27</v>
      </c>
      <c r="K8" s="26">
        <f t="shared" si="2"/>
        <v>0</v>
      </c>
      <c r="L8" s="26">
        <f t="shared" si="2"/>
        <v>6110.82</v>
      </c>
      <c r="M8" s="26">
        <f t="shared" si="2"/>
        <v>16150.62</v>
      </c>
      <c r="N8" s="26">
        <f t="shared" si="2"/>
        <v>9918</v>
      </c>
      <c r="O8" s="26">
        <f t="shared" si="2"/>
        <v>94.8</v>
      </c>
      <c r="P8" s="26">
        <f t="shared" si="2"/>
        <v>27</v>
      </c>
      <c r="Q8" s="26">
        <f t="shared" si="2"/>
        <v>0</v>
      </c>
      <c r="R8" s="26">
        <f t="shared" si="2"/>
        <v>6110.82</v>
      </c>
      <c r="S8" s="26"/>
      <c r="T8" s="26"/>
      <c r="U8" s="26">
        <f>SUM(U5:U7)</f>
        <v>28170</v>
      </c>
      <c r="V8" s="24"/>
    </row>
    <row r="9" s="1" customFormat="1" ht="24" customHeight="1" spans="1:22">
      <c r="A9" s="18" t="s">
        <v>170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7"/>
      <c r="S9" s="27"/>
      <c r="T9" s="27"/>
      <c r="U9" s="27"/>
      <c r="V9" s="27"/>
    </row>
    <row r="10" s="1" customFormat="1" ht="18" customHeight="1" spans="1:22">
      <c r="A10" s="19"/>
      <c r="B10" s="3"/>
      <c r="C10" s="3"/>
      <c r="D10" s="3"/>
      <c r="E10" s="3"/>
      <c r="F10" s="3"/>
      <c r="G10" s="3"/>
      <c r="H10" s="20"/>
      <c r="I10" s="20"/>
      <c r="J10" s="20"/>
      <c r="K10" s="20"/>
      <c r="L10" s="20"/>
      <c r="M10" s="20"/>
      <c r="N10" s="3"/>
      <c r="O10" s="3"/>
      <c r="P10" s="3"/>
      <c r="Q10" s="3"/>
      <c r="R10" s="3"/>
      <c r="S10" s="3"/>
      <c r="T10" s="3"/>
      <c r="U10" s="3"/>
      <c r="V10" s="3"/>
    </row>
  </sheetData>
  <mergeCells count="15">
    <mergeCell ref="A1:V1"/>
    <mergeCell ref="A2:I2"/>
    <mergeCell ref="T2:V2"/>
    <mergeCell ref="G3:L3"/>
    <mergeCell ref="M3:R3"/>
    <mergeCell ref="S3:U3"/>
    <mergeCell ref="A8:F8"/>
    <mergeCell ref="A9:V9"/>
    <mergeCell ref="A3:A4"/>
    <mergeCell ref="B3:B4"/>
    <mergeCell ref="C3:C4"/>
    <mergeCell ref="D3:D4"/>
    <mergeCell ref="E3:E4"/>
    <mergeCell ref="F3:F4"/>
    <mergeCell ref="V3:V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T2" sqref="T2:V2"/>
    </sheetView>
  </sheetViews>
  <sheetFormatPr defaultColWidth="7.75" defaultRowHeight="14.25"/>
  <cols>
    <col min="1" max="1" width="4.125" style="1" customWidth="1"/>
    <col min="2" max="2" width="6.625" style="1" customWidth="1"/>
    <col min="3" max="3" width="4.75" style="1" customWidth="1"/>
    <col min="4" max="4" width="18.125" style="1" customWidth="1"/>
    <col min="5" max="5" width="12.75" style="1" customWidth="1"/>
    <col min="6" max="6" width="7.75" style="1" customWidth="1"/>
    <col min="7" max="7" width="8.75" style="1" customWidth="1"/>
    <col min="8" max="9" width="7.75" style="4" customWidth="1"/>
    <col min="10" max="10" width="8.25" style="4" customWidth="1"/>
    <col min="11" max="12" width="7.75" style="4" customWidth="1"/>
    <col min="13" max="13" width="9.125" style="4" customWidth="1"/>
    <col min="14" max="18" width="7.75" style="1" customWidth="1"/>
    <col min="19" max="19" width="5.625" style="1" customWidth="1"/>
    <col min="20" max="20" width="7.75" style="1" customWidth="1"/>
    <col min="21" max="21" width="9.375" style="1" customWidth="1"/>
    <col min="22" max="22" width="6.625" style="1" customWidth="1"/>
    <col min="23" max="16383" width="7.75" style="1" customWidth="1"/>
    <col min="16384" max="16384" width="7.75" customWidth="1"/>
  </cols>
  <sheetData>
    <row r="1" s="1" customFormat="1" ht="39" customHeight="1" spans="1:2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="2" customFormat="1" ht="24" customHeight="1" spans="1:22">
      <c r="A2" s="6" t="s">
        <v>184</v>
      </c>
      <c r="B2" s="6"/>
      <c r="C2" s="6"/>
      <c r="D2" s="6"/>
      <c r="E2" s="6"/>
      <c r="F2" s="6"/>
      <c r="G2" s="6"/>
      <c r="H2" s="6"/>
      <c r="I2" s="6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="3" customFormat="1" ht="18.95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38</v>
      </c>
      <c r="H3" s="9"/>
      <c r="I3" s="9"/>
      <c r="J3" s="9"/>
      <c r="K3" s="9"/>
      <c r="L3" s="16"/>
      <c r="M3" s="8" t="s">
        <v>39</v>
      </c>
      <c r="N3" s="9"/>
      <c r="O3" s="9"/>
      <c r="P3" s="9"/>
      <c r="Q3" s="9"/>
      <c r="R3" s="9"/>
      <c r="S3" s="32" t="s">
        <v>40</v>
      </c>
      <c r="T3" s="32"/>
      <c r="U3" s="32"/>
      <c r="V3" s="7" t="s">
        <v>144</v>
      </c>
    </row>
    <row r="4" s="3" customFormat="1" ht="36.95" customHeight="1" spans="1:22">
      <c r="A4" s="10"/>
      <c r="B4" s="10"/>
      <c r="C4" s="10"/>
      <c r="D4" s="10"/>
      <c r="E4" s="10"/>
      <c r="F4" s="10"/>
      <c r="G4" s="29" t="s">
        <v>11</v>
      </c>
      <c r="H4" s="29" t="s">
        <v>12</v>
      </c>
      <c r="I4" s="29" t="s">
        <v>13</v>
      </c>
      <c r="J4" s="29" t="s">
        <v>14</v>
      </c>
      <c r="K4" s="29" t="s">
        <v>15</v>
      </c>
      <c r="L4" s="29" t="s">
        <v>145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145</v>
      </c>
      <c r="S4" s="29" t="s">
        <v>17</v>
      </c>
      <c r="T4" s="24" t="s">
        <v>18</v>
      </c>
      <c r="U4" s="24" t="s">
        <v>172</v>
      </c>
      <c r="V4" s="10"/>
    </row>
    <row r="5" s="3" customFormat="1" ht="45" customHeight="1" spans="1:22">
      <c r="A5" s="10">
        <v>1</v>
      </c>
      <c r="B5" s="10" t="s">
        <v>185</v>
      </c>
      <c r="C5" s="30" t="s">
        <v>21</v>
      </c>
      <c r="D5" s="31" t="s">
        <v>186</v>
      </c>
      <c r="E5" s="13" t="s">
        <v>187</v>
      </c>
      <c r="F5" s="10">
        <v>6</v>
      </c>
      <c r="G5" s="14">
        <f t="shared" ref="G5:G7" si="0">H5+I5+J5+K5+L5</f>
        <v>5265.45</v>
      </c>
      <c r="H5" s="15">
        <v>3192</v>
      </c>
      <c r="I5" s="15">
        <v>28.05</v>
      </c>
      <c r="J5" s="15">
        <v>8.46</v>
      </c>
      <c r="K5" s="15">
        <v>0</v>
      </c>
      <c r="L5" s="15">
        <v>2036.94</v>
      </c>
      <c r="M5" s="15">
        <f t="shared" ref="M5:M7" si="1">N5+O5+P5+Q5+R5</f>
        <v>5265.45</v>
      </c>
      <c r="N5" s="15">
        <v>3192</v>
      </c>
      <c r="O5" s="15">
        <v>28.05</v>
      </c>
      <c r="P5" s="15">
        <v>8.46</v>
      </c>
      <c r="Q5" s="15">
        <v>0</v>
      </c>
      <c r="R5" s="15">
        <v>2036.94</v>
      </c>
      <c r="S5" s="10">
        <v>1410</v>
      </c>
      <c r="T5" s="10">
        <v>6</v>
      </c>
      <c r="U5" s="10">
        <v>8460</v>
      </c>
      <c r="V5" s="10"/>
    </row>
    <row r="6" s="33" customFormat="1" ht="45" customHeight="1" spans="1:22">
      <c r="A6" s="10">
        <v>2</v>
      </c>
      <c r="B6" s="10" t="s">
        <v>188</v>
      </c>
      <c r="C6" s="10" t="s">
        <v>28</v>
      </c>
      <c r="D6" s="31" t="s">
        <v>189</v>
      </c>
      <c r="E6" s="13" t="s">
        <v>187</v>
      </c>
      <c r="F6" s="10">
        <v>6</v>
      </c>
      <c r="G6" s="14">
        <f t="shared" si="0"/>
        <v>5279.34</v>
      </c>
      <c r="H6" s="15">
        <v>3192</v>
      </c>
      <c r="I6" s="15">
        <v>38.4</v>
      </c>
      <c r="J6" s="15">
        <v>12</v>
      </c>
      <c r="K6" s="15">
        <v>0</v>
      </c>
      <c r="L6" s="15">
        <v>2036.94</v>
      </c>
      <c r="M6" s="15">
        <f t="shared" si="1"/>
        <v>5279.34</v>
      </c>
      <c r="N6" s="15">
        <v>3192</v>
      </c>
      <c r="O6" s="15">
        <v>38.4</v>
      </c>
      <c r="P6" s="15">
        <v>12</v>
      </c>
      <c r="Q6" s="15">
        <v>0</v>
      </c>
      <c r="R6" s="15">
        <v>2036.94</v>
      </c>
      <c r="S6" s="10">
        <v>1720</v>
      </c>
      <c r="T6" s="10">
        <v>6</v>
      </c>
      <c r="U6" s="10">
        <v>8460</v>
      </c>
      <c r="V6" s="10"/>
    </row>
    <row r="7" s="33" customFormat="1" ht="45" customHeight="1" spans="1:22">
      <c r="A7" s="10">
        <v>3</v>
      </c>
      <c r="B7" s="10" t="s">
        <v>190</v>
      </c>
      <c r="C7" s="10" t="s">
        <v>21</v>
      </c>
      <c r="D7" s="12" t="s">
        <v>191</v>
      </c>
      <c r="E7" s="13" t="s">
        <v>187</v>
      </c>
      <c r="F7" s="10">
        <v>6</v>
      </c>
      <c r="G7" s="14">
        <f t="shared" si="0"/>
        <v>5265.45</v>
      </c>
      <c r="H7" s="15">
        <v>3192</v>
      </c>
      <c r="I7" s="15">
        <v>28.05</v>
      </c>
      <c r="J7" s="15">
        <v>8.46</v>
      </c>
      <c r="K7" s="15">
        <v>0</v>
      </c>
      <c r="L7" s="15">
        <v>2036.94</v>
      </c>
      <c r="M7" s="15">
        <f t="shared" si="1"/>
        <v>5265.45</v>
      </c>
      <c r="N7" s="15">
        <v>3192</v>
      </c>
      <c r="O7" s="15">
        <v>28.05</v>
      </c>
      <c r="P7" s="15">
        <v>8.46</v>
      </c>
      <c r="Q7" s="15">
        <v>0</v>
      </c>
      <c r="R7" s="15">
        <v>2036.94</v>
      </c>
      <c r="S7" s="10">
        <v>1720</v>
      </c>
      <c r="T7" s="10">
        <v>6</v>
      </c>
      <c r="U7" s="10">
        <v>8460</v>
      </c>
      <c r="V7" s="10"/>
    </row>
    <row r="8" s="3" customFormat="1" ht="33" customHeight="1" spans="1:22">
      <c r="A8" s="24" t="s">
        <v>35</v>
      </c>
      <c r="B8" s="24"/>
      <c r="C8" s="24"/>
      <c r="D8" s="24"/>
      <c r="E8" s="24"/>
      <c r="F8" s="24"/>
      <c r="G8" s="26">
        <f>SUM(G5:G7)</f>
        <v>15810.24</v>
      </c>
      <c r="H8" s="26">
        <f t="shared" ref="H8:R8" si="2">SUM(H5:H7)</f>
        <v>9576</v>
      </c>
      <c r="I8" s="26">
        <f t="shared" si="2"/>
        <v>94.5</v>
      </c>
      <c r="J8" s="26">
        <f t="shared" si="2"/>
        <v>28.92</v>
      </c>
      <c r="K8" s="26">
        <f t="shared" si="2"/>
        <v>0</v>
      </c>
      <c r="L8" s="26">
        <f t="shared" si="2"/>
        <v>6110.82</v>
      </c>
      <c r="M8" s="26">
        <f t="shared" si="2"/>
        <v>15810.24</v>
      </c>
      <c r="N8" s="26">
        <f t="shared" si="2"/>
        <v>9576</v>
      </c>
      <c r="O8" s="26">
        <f t="shared" si="2"/>
        <v>94.5</v>
      </c>
      <c r="P8" s="26">
        <f t="shared" si="2"/>
        <v>28.92</v>
      </c>
      <c r="Q8" s="26">
        <f t="shared" si="2"/>
        <v>0</v>
      </c>
      <c r="R8" s="26">
        <f t="shared" si="2"/>
        <v>6110.82</v>
      </c>
      <c r="S8" s="26"/>
      <c r="T8" s="26"/>
      <c r="U8" s="26">
        <f>SUM(U5:U7)</f>
        <v>25380</v>
      </c>
      <c r="V8" s="24"/>
    </row>
    <row r="9" s="1" customFormat="1" ht="24" customHeight="1" spans="1:22">
      <c r="A9" s="18" t="s">
        <v>170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7"/>
      <c r="S9" s="27"/>
      <c r="T9" s="27"/>
      <c r="U9" s="27"/>
      <c r="V9" s="27"/>
    </row>
    <row r="10" s="1" customFormat="1" ht="18" customHeight="1" spans="1:22">
      <c r="A10" s="19"/>
      <c r="B10" s="3"/>
      <c r="C10" s="3"/>
      <c r="D10" s="3"/>
      <c r="E10" s="3"/>
      <c r="F10" s="3"/>
      <c r="G10" s="3"/>
      <c r="H10" s="20"/>
      <c r="I10" s="20"/>
      <c r="J10" s="20"/>
      <c r="K10" s="20"/>
      <c r="L10" s="20"/>
      <c r="M10" s="20"/>
      <c r="N10" s="3"/>
      <c r="O10" s="3"/>
      <c r="P10" s="3"/>
      <c r="Q10" s="3"/>
      <c r="R10" s="3"/>
      <c r="S10" s="3"/>
      <c r="T10" s="3"/>
      <c r="U10" s="3"/>
      <c r="V10" s="3"/>
    </row>
  </sheetData>
  <mergeCells count="15">
    <mergeCell ref="A1:V1"/>
    <mergeCell ref="A2:I2"/>
    <mergeCell ref="T2:V2"/>
    <mergeCell ref="G3:L3"/>
    <mergeCell ref="M3:R3"/>
    <mergeCell ref="S3:U3"/>
    <mergeCell ref="A8:F8"/>
    <mergeCell ref="A9:V9"/>
    <mergeCell ref="A3:A4"/>
    <mergeCell ref="B3:B4"/>
    <mergeCell ref="C3:C4"/>
    <mergeCell ref="D3:D4"/>
    <mergeCell ref="E3:E4"/>
    <mergeCell ref="F3:F4"/>
    <mergeCell ref="V3:V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2" sqref="$A2:$XFD2"/>
    </sheetView>
  </sheetViews>
  <sheetFormatPr defaultColWidth="7.75" defaultRowHeight="14.25" outlineLevelRow="7"/>
  <cols>
    <col min="1" max="1" width="4.125" style="1" customWidth="1"/>
    <col min="2" max="2" width="6.625" style="1" customWidth="1"/>
    <col min="3" max="3" width="4.75" style="1" customWidth="1"/>
    <col min="4" max="4" width="18.125" style="1" customWidth="1"/>
    <col min="5" max="5" width="12.75" style="1" customWidth="1"/>
    <col min="6" max="6" width="7.75" style="1" customWidth="1"/>
    <col min="7" max="7" width="8.75" style="1" customWidth="1"/>
    <col min="8" max="9" width="7.75" style="4" customWidth="1"/>
    <col min="10" max="10" width="8.25" style="4" customWidth="1"/>
    <col min="11" max="12" width="7.75" style="4" customWidth="1"/>
    <col min="13" max="13" width="9.125" style="4" customWidth="1"/>
    <col min="14" max="18" width="7.75" style="1" customWidth="1"/>
    <col min="19" max="19" width="5.625" style="1" customWidth="1"/>
    <col min="20" max="20" width="7.75" style="1" customWidth="1"/>
    <col min="21" max="21" width="9.375" style="1" customWidth="1"/>
    <col min="22" max="22" width="6.625" style="1" customWidth="1"/>
    <col min="23" max="16383" width="7.75" style="1" customWidth="1"/>
    <col min="16384" max="16384" width="7.75" customWidth="1"/>
  </cols>
  <sheetData>
    <row r="1" s="1" customFormat="1" ht="39" customHeight="1" spans="1:2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="2" customFormat="1" ht="24" customHeight="1" spans="1:22">
      <c r="A2" s="6" t="s">
        <v>192</v>
      </c>
      <c r="B2" s="6"/>
      <c r="C2" s="6"/>
      <c r="D2" s="6"/>
      <c r="E2" s="6"/>
      <c r="F2" s="6"/>
      <c r="G2" s="6"/>
      <c r="H2" s="6"/>
      <c r="I2" s="6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="3" customFormat="1" ht="18.95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38</v>
      </c>
      <c r="H3" s="9"/>
      <c r="I3" s="9"/>
      <c r="J3" s="9"/>
      <c r="K3" s="9"/>
      <c r="L3" s="16"/>
      <c r="M3" s="8" t="s">
        <v>39</v>
      </c>
      <c r="N3" s="9"/>
      <c r="O3" s="9"/>
      <c r="P3" s="9"/>
      <c r="Q3" s="9"/>
      <c r="R3" s="9"/>
      <c r="S3" s="32" t="s">
        <v>40</v>
      </c>
      <c r="T3" s="32"/>
      <c r="U3" s="32"/>
      <c r="V3" s="7" t="s">
        <v>144</v>
      </c>
    </row>
    <row r="4" s="3" customFormat="1" ht="36.95" customHeight="1" spans="1:22">
      <c r="A4" s="10"/>
      <c r="B4" s="10"/>
      <c r="C4" s="10"/>
      <c r="D4" s="10"/>
      <c r="E4" s="10"/>
      <c r="F4" s="10"/>
      <c r="G4" s="29" t="s">
        <v>11</v>
      </c>
      <c r="H4" s="29" t="s">
        <v>12</v>
      </c>
      <c r="I4" s="29" t="s">
        <v>13</v>
      </c>
      <c r="J4" s="29" t="s">
        <v>14</v>
      </c>
      <c r="K4" s="29" t="s">
        <v>15</v>
      </c>
      <c r="L4" s="29" t="s">
        <v>145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145</v>
      </c>
      <c r="S4" s="29" t="s">
        <v>17</v>
      </c>
      <c r="T4" s="24" t="s">
        <v>18</v>
      </c>
      <c r="U4" s="24" t="s">
        <v>193</v>
      </c>
      <c r="V4" s="10"/>
    </row>
    <row r="5" s="3" customFormat="1" ht="45" customHeight="1" spans="1:22">
      <c r="A5" s="10">
        <v>1</v>
      </c>
      <c r="B5" s="10" t="s">
        <v>194</v>
      </c>
      <c r="C5" s="30" t="s">
        <v>28</v>
      </c>
      <c r="D5" s="31" t="s">
        <v>195</v>
      </c>
      <c r="E5" s="13" t="s">
        <v>196</v>
      </c>
      <c r="F5" s="10">
        <v>6</v>
      </c>
      <c r="G5" s="14">
        <f>H5+I5+J5+K5+L5</f>
        <v>5265.45</v>
      </c>
      <c r="H5" s="15">
        <v>3192</v>
      </c>
      <c r="I5" s="15">
        <v>28.05</v>
      </c>
      <c r="J5" s="15">
        <v>8.46</v>
      </c>
      <c r="K5" s="15">
        <v>152.04</v>
      </c>
      <c r="L5" s="15">
        <v>1884.9</v>
      </c>
      <c r="M5" s="15">
        <f>N5+O5+P5+Q5+R5</f>
        <v>5265.45</v>
      </c>
      <c r="N5" s="15">
        <v>3192</v>
      </c>
      <c r="O5" s="15">
        <v>28.05</v>
      </c>
      <c r="P5" s="15">
        <v>8.46</v>
      </c>
      <c r="Q5" s="15">
        <v>152.04</v>
      </c>
      <c r="R5" s="15">
        <v>1884.9</v>
      </c>
      <c r="S5" s="10">
        <v>1720</v>
      </c>
      <c r="T5" s="10">
        <v>6</v>
      </c>
      <c r="U5" s="10">
        <v>8770</v>
      </c>
      <c r="V5" s="10"/>
    </row>
    <row r="6" s="3" customFormat="1" ht="33" customHeight="1" spans="1:22">
      <c r="A6" s="24" t="s">
        <v>35</v>
      </c>
      <c r="B6" s="24"/>
      <c r="C6" s="24"/>
      <c r="D6" s="24"/>
      <c r="E6" s="24"/>
      <c r="F6" s="24"/>
      <c r="G6" s="26">
        <f t="shared" ref="G6:R6" si="0">SUM(G5:G5)</f>
        <v>5265.45</v>
      </c>
      <c r="H6" s="26">
        <f t="shared" si="0"/>
        <v>3192</v>
      </c>
      <c r="I6" s="26">
        <f t="shared" si="0"/>
        <v>28.05</v>
      </c>
      <c r="J6" s="26">
        <f t="shared" si="0"/>
        <v>8.46</v>
      </c>
      <c r="K6" s="26">
        <f t="shared" si="0"/>
        <v>152.04</v>
      </c>
      <c r="L6" s="26">
        <f t="shared" si="0"/>
        <v>1884.9</v>
      </c>
      <c r="M6" s="26">
        <f t="shared" si="0"/>
        <v>5265.45</v>
      </c>
      <c r="N6" s="26">
        <f t="shared" si="0"/>
        <v>3192</v>
      </c>
      <c r="O6" s="26">
        <f t="shared" si="0"/>
        <v>28.05</v>
      </c>
      <c r="P6" s="26">
        <f t="shared" si="0"/>
        <v>8.46</v>
      </c>
      <c r="Q6" s="26">
        <f t="shared" si="0"/>
        <v>152.04</v>
      </c>
      <c r="R6" s="26">
        <f t="shared" si="0"/>
        <v>1884.9</v>
      </c>
      <c r="S6" s="26"/>
      <c r="T6" s="26"/>
      <c r="U6" s="26">
        <f>SUM(U5:U5)</f>
        <v>8770</v>
      </c>
      <c r="V6" s="24"/>
    </row>
    <row r="7" s="1" customFormat="1" ht="24" customHeight="1" spans="1:22">
      <c r="A7" s="18" t="s">
        <v>170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27"/>
      <c r="S7" s="27"/>
      <c r="T7" s="27"/>
      <c r="U7" s="27"/>
      <c r="V7" s="27"/>
    </row>
    <row r="8" s="1" customFormat="1" ht="18" customHeight="1" spans="1:22">
      <c r="A8" s="19"/>
      <c r="B8" s="3"/>
      <c r="C8" s="3"/>
      <c r="D8" s="3"/>
      <c r="E8" s="3"/>
      <c r="F8" s="3"/>
      <c r="G8" s="3"/>
      <c r="H8" s="20"/>
      <c r="I8" s="20"/>
      <c r="J8" s="20"/>
      <c r="K8" s="20"/>
      <c r="L8" s="20"/>
      <c r="M8" s="20"/>
      <c r="N8" s="3"/>
      <c r="O8" s="3"/>
      <c r="P8" s="3"/>
      <c r="Q8" s="3"/>
      <c r="R8" s="3"/>
      <c r="S8" s="3"/>
      <c r="T8" s="3"/>
      <c r="U8" s="3"/>
      <c r="V8" s="3"/>
    </row>
  </sheetData>
  <mergeCells count="15">
    <mergeCell ref="A1:V1"/>
    <mergeCell ref="A2:I2"/>
    <mergeCell ref="T2:V2"/>
    <mergeCell ref="G3:L3"/>
    <mergeCell ref="M3:R3"/>
    <mergeCell ref="S3:U3"/>
    <mergeCell ref="A6:F6"/>
    <mergeCell ref="A7:V7"/>
    <mergeCell ref="A3:A4"/>
    <mergeCell ref="B3:B4"/>
    <mergeCell ref="C3:C4"/>
    <mergeCell ref="D3:D4"/>
    <mergeCell ref="E3:E4"/>
    <mergeCell ref="F3:F4"/>
    <mergeCell ref="V3:V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L24" sqref="L24"/>
    </sheetView>
  </sheetViews>
  <sheetFormatPr defaultColWidth="9" defaultRowHeight="14.25"/>
  <cols>
    <col min="1" max="1" width="4" style="1" customWidth="1"/>
    <col min="2" max="2" width="6.5" style="1" customWidth="1"/>
    <col min="3" max="3" width="3.375" style="1" customWidth="1"/>
    <col min="4" max="4" width="17" style="1" customWidth="1"/>
    <col min="5" max="5" width="10.75" style="1" customWidth="1"/>
    <col min="6" max="6" width="5.75" style="1" customWidth="1"/>
    <col min="7" max="7" width="10.75" style="1" customWidth="1"/>
    <col min="8" max="8" width="10.125" style="4" customWidth="1"/>
    <col min="9" max="9" width="8.375" style="4" customWidth="1"/>
    <col min="10" max="10" width="7.125" style="4" customWidth="1"/>
    <col min="11" max="12" width="7.625" style="4" customWidth="1"/>
    <col min="13" max="13" width="11.125" style="4" customWidth="1"/>
    <col min="14" max="14" width="8.125" style="1" customWidth="1"/>
    <col min="15" max="15" width="7.875" style="1" customWidth="1"/>
    <col min="16" max="16" width="8.5" style="1" customWidth="1"/>
    <col min="17" max="17" width="7.625" style="1" customWidth="1"/>
    <col min="18" max="18" width="8.375" style="1" customWidth="1"/>
    <col min="19" max="19" width="6.625" style="1" customWidth="1"/>
    <col min="20" max="20" width="6.875" style="1" customWidth="1"/>
    <col min="21" max="21" width="9.25" style="1" customWidth="1"/>
    <col min="22" max="22" width="4.875" style="1" customWidth="1"/>
    <col min="23" max="16384" width="9" style="1"/>
  </cols>
  <sheetData>
    <row r="1" s="1" customFormat="1" ht="39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" t="s">
        <v>197</v>
      </c>
      <c r="B2" s="6"/>
      <c r="C2" s="6"/>
      <c r="D2" s="6"/>
      <c r="E2" s="6"/>
      <c r="F2" s="6"/>
      <c r="G2" s="6"/>
      <c r="H2" s="6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="3" customFormat="1" ht="27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/>
      <c r="I3" s="9"/>
      <c r="J3" s="9"/>
      <c r="K3" s="16"/>
      <c r="L3" s="9"/>
      <c r="M3" s="8" t="s">
        <v>9</v>
      </c>
      <c r="N3" s="9"/>
      <c r="O3" s="9"/>
      <c r="P3" s="9"/>
      <c r="Q3" s="9"/>
      <c r="R3" s="16"/>
      <c r="S3" s="22" t="s">
        <v>10</v>
      </c>
      <c r="T3" s="23"/>
      <c r="U3" s="23"/>
      <c r="V3" s="7" t="s">
        <v>144</v>
      </c>
    </row>
    <row r="4" s="3" customFormat="1" ht="36.95" customHeight="1" spans="1:22">
      <c r="A4" s="10"/>
      <c r="B4" s="10"/>
      <c r="C4" s="10"/>
      <c r="D4" s="10"/>
      <c r="E4" s="10"/>
      <c r="F4" s="10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145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145</v>
      </c>
      <c r="S4" s="24" t="s">
        <v>17</v>
      </c>
      <c r="T4" s="24" t="s">
        <v>18</v>
      </c>
      <c r="U4" s="24" t="s">
        <v>19</v>
      </c>
      <c r="V4" s="10"/>
    </row>
    <row r="5" s="3" customFormat="1" ht="45" customHeight="1" spans="1:22">
      <c r="A5" s="10">
        <v>1</v>
      </c>
      <c r="B5" s="10" t="s">
        <v>198</v>
      </c>
      <c r="C5" s="10" t="s">
        <v>28</v>
      </c>
      <c r="D5" s="12" t="s">
        <v>199</v>
      </c>
      <c r="E5" s="13" t="s">
        <v>200</v>
      </c>
      <c r="F5" s="10">
        <v>3</v>
      </c>
      <c r="G5" s="14">
        <f t="shared" ref="G5:G10" si="0">H5+I5+J5+K5+L5</f>
        <v>2641.63</v>
      </c>
      <c r="H5" s="15">
        <v>1596</v>
      </c>
      <c r="I5" s="10">
        <v>22.66</v>
      </c>
      <c r="J5" s="15">
        <v>4.5</v>
      </c>
      <c r="K5" s="11">
        <v>0</v>
      </c>
      <c r="L5" s="11">
        <v>1018.47</v>
      </c>
      <c r="M5" s="14">
        <f t="shared" ref="M5:M10" si="1">SUM(N5:R5)</f>
        <v>2641.63</v>
      </c>
      <c r="N5" s="15">
        <v>1596</v>
      </c>
      <c r="O5" s="10">
        <v>22.66</v>
      </c>
      <c r="P5" s="15">
        <v>4.5</v>
      </c>
      <c r="Q5" s="11">
        <v>0</v>
      </c>
      <c r="R5" s="11">
        <v>1018.47</v>
      </c>
      <c r="S5" s="10">
        <v>1410</v>
      </c>
      <c r="T5" s="10">
        <v>3</v>
      </c>
      <c r="U5" s="10">
        <v>4540</v>
      </c>
      <c r="V5" s="10"/>
    </row>
    <row r="6" s="3" customFormat="1" ht="45" customHeight="1" spans="1:22">
      <c r="A6" s="10">
        <v>2</v>
      </c>
      <c r="B6" s="10" t="s">
        <v>201</v>
      </c>
      <c r="C6" s="10" t="s">
        <v>28</v>
      </c>
      <c r="D6" s="12" t="s">
        <v>202</v>
      </c>
      <c r="E6" s="13" t="s">
        <v>200</v>
      </c>
      <c r="F6" s="10">
        <v>3</v>
      </c>
      <c r="G6" s="14">
        <f t="shared" si="0"/>
        <v>2641.63</v>
      </c>
      <c r="H6" s="15">
        <v>1596</v>
      </c>
      <c r="I6" s="10">
        <v>22.66</v>
      </c>
      <c r="J6" s="15">
        <v>4.5</v>
      </c>
      <c r="K6" s="11">
        <v>0</v>
      </c>
      <c r="L6" s="11">
        <v>1018.47</v>
      </c>
      <c r="M6" s="14">
        <f t="shared" si="1"/>
        <v>2641.63</v>
      </c>
      <c r="N6" s="15">
        <v>1596</v>
      </c>
      <c r="O6" s="10">
        <v>22.66</v>
      </c>
      <c r="P6" s="15">
        <v>4.5</v>
      </c>
      <c r="Q6" s="11">
        <v>0</v>
      </c>
      <c r="R6" s="11">
        <v>1018.47</v>
      </c>
      <c r="S6" s="10">
        <v>1410</v>
      </c>
      <c r="T6" s="10">
        <v>3</v>
      </c>
      <c r="U6" s="10">
        <v>4540</v>
      </c>
      <c r="V6" s="10"/>
    </row>
    <row r="7" s="3" customFormat="1" ht="45" customHeight="1" spans="1:22">
      <c r="A7" s="10">
        <v>3</v>
      </c>
      <c r="B7" s="10" t="s">
        <v>203</v>
      </c>
      <c r="C7" s="10" t="s">
        <v>21</v>
      </c>
      <c r="D7" s="12" t="s">
        <v>204</v>
      </c>
      <c r="E7" s="13" t="s">
        <v>200</v>
      </c>
      <c r="F7" s="10">
        <v>3</v>
      </c>
      <c r="G7" s="14">
        <f t="shared" si="0"/>
        <v>2641.63</v>
      </c>
      <c r="H7" s="15">
        <v>1596</v>
      </c>
      <c r="I7" s="10">
        <v>22.66</v>
      </c>
      <c r="J7" s="15">
        <v>4.5</v>
      </c>
      <c r="K7" s="11">
        <v>0</v>
      </c>
      <c r="L7" s="11">
        <v>1018.47</v>
      </c>
      <c r="M7" s="14">
        <f t="shared" si="1"/>
        <v>2641.63</v>
      </c>
      <c r="N7" s="15">
        <v>1596</v>
      </c>
      <c r="O7" s="10">
        <v>22.66</v>
      </c>
      <c r="P7" s="15">
        <v>4.5</v>
      </c>
      <c r="Q7" s="11">
        <v>0</v>
      </c>
      <c r="R7" s="11">
        <v>1018.47</v>
      </c>
      <c r="S7" s="10">
        <v>1410</v>
      </c>
      <c r="T7" s="10">
        <v>3</v>
      </c>
      <c r="U7" s="10">
        <v>4540</v>
      </c>
      <c r="V7" s="10"/>
    </row>
    <row r="8" s="3" customFormat="1" ht="45" customHeight="1" spans="1:22">
      <c r="A8" s="10">
        <v>4</v>
      </c>
      <c r="B8" s="10" t="s">
        <v>205</v>
      </c>
      <c r="C8" s="10" t="s">
        <v>21</v>
      </c>
      <c r="D8" s="12" t="s">
        <v>206</v>
      </c>
      <c r="E8" s="13" t="s">
        <v>200</v>
      </c>
      <c r="F8" s="10">
        <v>3</v>
      </c>
      <c r="G8" s="14">
        <f t="shared" si="0"/>
        <v>2641.63</v>
      </c>
      <c r="H8" s="15">
        <v>1596</v>
      </c>
      <c r="I8" s="10">
        <v>22.66</v>
      </c>
      <c r="J8" s="15">
        <v>4.5</v>
      </c>
      <c r="K8" s="11">
        <v>0</v>
      </c>
      <c r="L8" s="11">
        <v>1018.47</v>
      </c>
      <c r="M8" s="14">
        <f t="shared" si="1"/>
        <v>2641.63</v>
      </c>
      <c r="N8" s="15">
        <v>1596</v>
      </c>
      <c r="O8" s="10">
        <v>22.66</v>
      </c>
      <c r="P8" s="15">
        <v>4.5</v>
      </c>
      <c r="Q8" s="11">
        <v>0</v>
      </c>
      <c r="R8" s="11">
        <v>1018.47</v>
      </c>
      <c r="S8" s="10">
        <v>1410</v>
      </c>
      <c r="T8" s="10">
        <v>3</v>
      </c>
      <c r="U8" s="10">
        <v>4540</v>
      </c>
      <c r="V8" s="10"/>
    </row>
    <row r="9" s="3" customFormat="1" ht="45" customHeight="1" spans="1:22">
      <c r="A9" s="10">
        <v>5</v>
      </c>
      <c r="B9" s="10" t="s">
        <v>207</v>
      </c>
      <c r="D9" s="12" t="s">
        <v>208</v>
      </c>
      <c r="E9" s="13" t="s">
        <v>200</v>
      </c>
      <c r="F9" s="10">
        <v>3</v>
      </c>
      <c r="G9" s="14">
        <f t="shared" si="0"/>
        <v>2641.63</v>
      </c>
      <c r="H9" s="15">
        <v>1596</v>
      </c>
      <c r="I9" s="10">
        <v>22.66</v>
      </c>
      <c r="J9" s="15">
        <v>4.5</v>
      </c>
      <c r="K9" s="11">
        <v>0</v>
      </c>
      <c r="L9" s="11">
        <v>1018.47</v>
      </c>
      <c r="M9" s="14">
        <f t="shared" si="1"/>
        <v>2641.63</v>
      </c>
      <c r="N9" s="15">
        <v>1596</v>
      </c>
      <c r="O9" s="10">
        <v>22.66</v>
      </c>
      <c r="P9" s="15">
        <v>4.5</v>
      </c>
      <c r="Q9" s="11">
        <v>0</v>
      </c>
      <c r="R9" s="11">
        <v>1018.47</v>
      </c>
      <c r="S9" s="10">
        <v>1410</v>
      </c>
      <c r="T9" s="10">
        <v>3</v>
      </c>
      <c r="U9" s="10">
        <v>4540</v>
      </c>
      <c r="V9" s="10"/>
    </row>
    <row r="10" s="3" customFormat="1" ht="45" customHeight="1" spans="1:22">
      <c r="A10" s="10">
        <v>6</v>
      </c>
      <c r="B10" s="10" t="s">
        <v>209</v>
      </c>
      <c r="C10" s="10" t="s">
        <v>28</v>
      </c>
      <c r="D10" s="12" t="s">
        <v>210</v>
      </c>
      <c r="E10" s="13" t="s">
        <v>200</v>
      </c>
      <c r="F10" s="10">
        <v>3</v>
      </c>
      <c r="G10" s="14">
        <f t="shared" si="0"/>
        <v>2641.63</v>
      </c>
      <c r="H10" s="15">
        <v>1596</v>
      </c>
      <c r="I10" s="10">
        <v>22.66</v>
      </c>
      <c r="J10" s="15">
        <v>4.5</v>
      </c>
      <c r="K10" s="11">
        <v>0</v>
      </c>
      <c r="L10" s="11">
        <v>1018.47</v>
      </c>
      <c r="M10" s="14">
        <f t="shared" si="1"/>
        <v>2641.63</v>
      </c>
      <c r="N10" s="15">
        <v>1596</v>
      </c>
      <c r="O10" s="10">
        <v>22.66</v>
      </c>
      <c r="P10" s="15">
        <v>4.5</v>
      </c>
      <c r="Q10" s="11">
        <v>0</v>
      </c>
      <c r="R10" s="11">
        <v>1018.47</v>
      </c>
      <c r="S10" s="10">
        <v>1410</v>
      </c>
      <c r="T10" s="10">
        <v>3</v>
      </c>
      <c r="U10" s="10">
        <v>4540</v>
      </c>
      <c r="V10" s="10"/>
    </row>
    <row r="11" s="3" customFormat="1" ht="45" customHeight="1" spans="1:22">
      <c r="A11" s="10">
        <v>7</v>
      </c>
      <c r="B11" s="10" t="s">
        <v>211</v>
      </c>
      <c r="C11" s="10" t="s">
        <v>28</v>
      </c>
      <c r="D11" s="12" t="s">
        <v>212</v>
      </c>
      <c r="E11" s="13" t="s">
        <v>200</v>
      </c>
      <c r="F11" s="10">
        <v>3</v>
      </c>
      <c r="G11" s="14">
        <f t="shared" ref="G11:G20" si="2">H11+I11+J11+K11+L11</f>
        <v>2641.63</v>
      </c>
      <c r="H11" s="15">
        <v>1596</v>
      </c>
      <c r="I11" s="10">
        <v>22.66</v>
      </c>
      <c r="J11" s="15">
        <v>4.5</v>
      </c>
      <c r="K11" s="11">
        <v>0</v>
      </c>
      <c r="L11" s="11">
        <v>1018.47</v>
      </c>
      <c r="M11" s="14">
        <f t="shared" ref="M11:M20" si="3">SUM(N11:R11)</f>
        <v>2641.63</v>
      </c>
      <c r="N11" s="15">
        <v>1596</v>
      </c>
      <c r="O11" s="10">
        <v>22.66</v>
      </c>
      <c r="P11" s="15">
        <v>4.5</v>
      </c>
      <c r="Q11" s="11">
        <v>0</v>
      </c>
      <c r="R11" s="11">
        <v>1018.47</v>
      </c>
      <c r="S11" s="10">
        <v>1410</v>
      </c>
      <c r="T11" s="10">
        <v>3</v>
      </c>
      <c r="U11" s="10">
        <v>4540</v>
      </c>
      <c r="V11" s="10"/>
    </row>
    <row r="12" s="3" customFormat="1" ht="45" customHeight="1" spans="1:22">
      <c r="A12" s="10">
        <v>8</v>
      </c>
      <c r="B12" s="10" t="s">
        <v>213</v>
      </c>
      <c r="C12" s="10" t="s">
        <v>21</v>
      </c>
      <c r="D12" s="12" t="s">
        <v>214</v>
      </c>
      <c r="E12" s="13" t="s">
        <v>200</v>
      </c>
      <c r="F12" s="10">
        <v>3</v>
      </c>
      <c r="G12" s="14">
        <f t="shared" si="2"/>
        <v>2641.63</v>
      </c>
      <c r="H12" s="15">
        <v>1596</v>
      </c>
      <c r="I12" s="10">
        <v>22.66</v>
      </c>
      <c r="J12" s="15">
        <v>4.5</v>
      </c>
      <c r="K12" s="11">
        <v>0</v>
      </c>
      <c r="L12" s="11">
        <v>1018.47</v>
      </c>
      <c r="M12" s="14">
        <f t="shared" si="3"/>
        <v>2641.63</v>
      </c>
      <c r="N12" s="15">
        <v>1596</v>
      </c>
      <c r="O12" s="10">
        <v>22.66</v>
      </c>
      <c r="P12" s="15">
        <v>4.5</v>
      </c>
      <c r="Q12" s="11">
        <v>0</v>
      </c>
      <c r="R12" s="11">
        <v>1018.47</v>
      </c>
      <c r="S12" s="10">
        <v>1410</v>
      </c>
      <c r="T12" s="10">
        <v>3</v>
      </c>
      <c r="U12" s="10">
        <v>4540</v>
      </c>
      <c r="V12" s="10"/>
    </row>
    <row r="13" s="3" customFormat="1" ht="45" customHeight="1" spans="1:22">
      <c r="A13" s="10">
        <v>9</v>
      </c>
      <c r="B13" s="10" t="s">
        <v>215</v>
      </c>
      <c r="C13" s="10" t="s">
        <v>21</v>
      </c>
      <c r="D13" s="12" t="s">
        <v>216</v>
      </c>
      <c r="E13" s="13" t="s">
        <v>217</v>
      </c>
      <c r="F13" s="10">
        <v>3</v>
      </c>
      <c r="G13" s="14">
        <f t="shared" si="2"/>
        <v>2641.63</v>
      </c>
      <c r="H13" s="15">
        <v>1596</v>
      </c>
      <c r="I13" s="10">
        <v>22.66</v>
      </c>
      <c r="J13" s="15">
        <v>4.5</v>
      </c>
      <c r="K13" s="11">
        <v>0</v>
      </c>
      <c r="L13" s="11">
        <v>1018.47</v>
      </c>
      <c r="M13" s="14">
        <f t="shared" si="3"/>
        <v>2641.63</v>
      </c>
      <c r="N13" s="15">
        <v>1596</v>
      </c>
      <c r="O13" s="10">
        <v>22.66</v>
      </c>
      <c r="P13" s="15">
        <v>4.5</v>
      </c>
      <c r="Q13" s="11">
        <v>0</v>
      </c>
      <c r="R13" s="11">
        <v>1018.47</v>
      </c>
      <c r="S13" s="10">
        <v>1410</v>
      </c>
      <c r="T13" s="10">
        <v>3</v>
      </c>
      <c r="U13" s="10">
        <v>4540</v>
      </c>
      <c r="V13" s="10"/>
    </row>
    <row r="14" s="3" customFormat="1" ht="45" customHeight="1" spans="1:22">
      <c r="A14" s="10">
        <v>10</v>
      </c>
      <c r="B14" s="10" t="s">
        <v>218</v>
      </c>
      <c r="C14" s="10" t="s">
        <v>21</v>
      </c>
      <c r="D14" s="12" t="s">
        <v>219</v>
      </c>
      <c r="E14" s="13" t="s">
        <v>217</v>
      </c>
      <c r="F14" s="10">
        <v>3</v>
      </c>
      <c r="G14" s="14">
        <f t="shared" si="2"/>
        <v>2641.63</v>
      </c>
      <c r="H14" s="15">
        <v>1596</v>
      </c>
      <c r="I14" s="10">
        <v>22.66</v>
      </c>
      <c r="J14" s="15">
        <v>4.5</v>
      </c>
      <c r="K14" s="11">
        <v>0</v>
      </c>
      <c r="L14" s="11">
        <v>1018.47</v>
      </c>
      <c r="M14" s="14">
        <f t="shared" si="3"/>
        <v>2641.63</v>
      </c>
      <c r="N14" s="15">
        <v>1596</v>
      </c>
      <c r="O14" s="10">
        <v>22.66</v>
      </c>
      <c r="P14" s="15">
        <v>4.5</v>
      </c>
      <c r="Q14" s="11">
        <v>0</v>
      </c>
      <c r="R14" s="11">
        <v>1018.47</v>
      </c>
      <c r="S14" s="10">
        <v>1410</v>
      </c>
      <c r="T14" s="10">
        <v>3</v>
      </c>
      <c r="U14" s="10">
        <v>4540</v>
      </c>
      <c r="V14" s="10"/>
    </row>
    <row r="15" s="3" customFormat="1" ht="45" customHeight="1" spans="1:22">
      <c r="A15" s="10">
        <v>11</v>
      </c>
      <c r="B15" s="10" t="s">
        <v>220</v>
      </c>
      <c r="C15" s="10" t="s">
        <v>28</v>
      </c>
      <c r="D15" s="12" t="s">
        <v>221</v>
      </c>
      <c r="E15" s="13" t="s">
        <v>217</v>
      </c>
      <c r="F15" s="10">
        <v>3</v>
      </c>
      <c r="G15" s="14">
        <f t="shared" si="2"/>
        <v>2641.63</v>
      </c>
      <c r="H15" s="15">
        <v>1596</v>
      </c>
      <c r="I15" s="10">
        <v>22.66</v>
      </c>
      <c r="J15" s="15">
        <v>4.5</v>
      </c>
      <c r="K15" s="11">
        <v>0</v>
      </c>
      <c r="L15" s="11">
        <v>1018.47</v>
      </c>
      <c r="M15" s="14">
        <f t="shared" si="3"/>
        <v>2641.63</v>
      </c>
      <c r="N15" s="15">
        <v>1596</v>
      </c>
      <c r="O15" s="10">
        <v>22.66</v>
      </c>
      <c r="P15" s="15">
        <v>4.5</v>
      </c>
      <c r="Q15" s="11">
        <v>0</v>
      </c>
      <c r="R15" s="11">
        <v>1018.47</v>
      </c>
      <c r="S15" s="10">
        <v>1410</v>
      </c>
      <c r="T15" s="10">
        <v>3</v>
      </c>
      <c r="U15" s="10">
        <v>4540</v>
      </c>
      <c r="V15" s="10"/>
    </row>
    <row r="16" s="3" customFormat="1" ht="45" customHeight="1" spans="1:22">
      <c r="A16" s="10">
        <v>12</v>
      </c>
      <c r="B16" s="10" t="s">
        <v>222</v>
      </c>
      <c r="C16" s="10" t="s">
        <v>21</v>
      </c>
      <c r="D16" s="12" t="s">
        <v>223</v>
      </c>
      <c r="E16" s="13" t="s">
        <v>217</v>
      </c>
      <c r="F16" s="10">
        <v>3</v>
      </c>
      <c r="G16" s="14">
        <f t="shared" si="2"/>
        <v>2641.63</v>
      </c>
      <c r="H16" s="15">
        <v>1596</v>
      </c>
      <c r="I16" s="10">
        <v>22.66</v>
      </c>
      <c r="J16" s="15">
        <v>4.5</v>
      </c>
      <c r="K16" s="11">
        <v>0</v>
      </c>
      <c r="L16" s="11">
        <v>1018.47</v>
      </c>
      <c r="M16" s="14">
        <f t="shared" si="3"/>
        <v>2641.63</v>
      </c>
      <c r="N16" s="15">
        <v>1596</v>
      </c>
      <c r="O16" s="10">
        <v>22.66</v>
      </c>
      <c r="P16" s="15">
        <v>4.5</v>
      </c>
      <c r="Q16" s="11">
        <v>0</v>
      </c>
      <c r="R16" s="11">
        <v>1018.47</v>
      </c>
      <c r="S16" s="10">
        <v>1410</v>
      </c>
      <c r="T16" s="10">
        <v>3</v>
      </c>
      <c r="U16" s="10">
        <v>4540</v>
      </c>
      <c r="V16" s="10"/>
    </row>
    <row r="17" s="3" customFormat="1" ht="45" customHeight="1" spans="1:22">
      <c r="A17" s="10">
        <v>13</v>
      </c>
      <c r="B17" s="10" t="s">
        <v>224</v>
      </c>
      <c r="C17" s="10" t="s">
        <v>21</v>
      </c>
      <c r="D17" s="12" t="s">
        <v>225</v>
      </c>
      <c r="E17" s="13" t="s">
        <v>217</v>
      </c>
      <c r="F17" s="10">
        <v>3</v>
      </c>
      <c r="G17" s="14">
        <f t="shared" si="2"/>
        <v>2641.63</v>
      </c>
      <c r="H17" s="15">
        <v>1596</v>
      </c>
      <c r="I17" s="10">
        <v>22.66</v>
      </c>
      <c r="J17" s="15">
        <v>4.5</v>
      </c>
      <c r="K17" s="11">
        <v>0</v>
      </c>
      <c r="L17" s="11">
        <v>1018.47</v>
      </c>
      <c r="M17" s="14">
        <f t="shared" si="3"/>
        <v>2641.63</v>
      </c>
      <c r="N17" s="15">
        <v>1596</v>
      </c>
      <c r="O17" s="10">
        <v>22.66</v>
      </c>
      <c r="P17" s="15">
        <v>4.5</v>
      </c>
      <c r="Q17" s="11">
        <v>0</v>
      </c>
      <c r="R17" s="11">
        <v>1018.47</v>
      </c>
      <c r="S17" s="10">
        <v>1410</v>
      </c>
      <c r="T17" s="10">
        <v>3</v>
      </c>
      <c r="U17" s="10">
        <v>4540</v>
      </c>
      <c r="V17" s="10"/>
    </row>
    <row r="18" s="3" customFormat="1" ht="45" customHeight="1" spans="1:22">
      <c r="A18" s="10">
        <v>14</v>
      </c>
      <c r="B18" s="10" t="s">
        <v>226</v>
      </c>
      <c r="C18" s="10" t="s">
        <v>21</v>
      </c>
      <c r="D18" s="12" t="s">
        <v>227</v>
      </c>
      <c r="E18" s="13" t="s">
        <v>228</v>
      </c>
      <c r="F18" s="10">
        <v>3</v>
      </c>
      <c r="G18" s="14">
        <f t="shared" si="2"/>
        <v>2641.63</v>
      </c>
      <c r="H18" s="15">
        <v>1596</v>
      </c>
      <c r="I18" s="10">
        <v>22.66</v>
      </c>
      <c r="J18" s="15">
        <v>4.5</v>
      </c>
      <c r="K18" s="11">
        <v>0</v>
      </c>
      <c r="L18" s="11">
        <v>1018.47</v>
      </c>
      <c r="M18" s="14">
        <f t="shared" si="3"/>
        <v>2641.63</v>
      </c>
      <c r="N18" s="15">
        <v>1596</v>
      </c>
      <c r="O18" s="10">
        <v>22.66</v>
      </c>
      <c r="P18" s="15">
        <v>4.5</v>
      </c>
      <c r="Q18" s="11">
        <v>0</v>
      </c>
      <c r="R18" s="11">
        <v>1018.47</v>
      </c>
      <c r="S18" s="10">
        <v>1410</v>
      </c>
      <c r="T18" s="10">
        <v>3</v>
      </c>
      <c r="U18" s="10">
        <v>4540</v>
      </c>
      <c r="V18" s="10"/>
    </row>
    <row r="19" s="3" customFormat="1" ht="45" customHeight="1" spans="1:22">
      <c r="A19" s="10">
        <v>15</v>
      </c>
      <c r="B19" s="10" t="s">
        <v>229</v>
      </c>
      <c r="C19" s="10" t="s">
        <v>28</v>
      </c>
      <c r="D19" s="12" t="s">
        <v>230</v>
      </c>
      <c r="E19" s="13" t="s">
        <v>228</v>
      </c>
      <c r="F19" s="10">
        <v>3</v>
      </c>
      <c r="G19" s="14">
        <f t="shared" si="2"/>
        <v>2641.63</v>
      </c>
      <c r="H19" s="15">
        <v>1596</v>
      </c>
      <c r="I19" s="10">
        <v>22.66</v>
      </c>
      <c r="J19" s="15">
        <v>4.5</v>
      </c>
      <c r="K19" s="11">
        <v>0</v>
      </c>
      <c r="L19" s="11">
        <v>1018.47</v>
      </c>
      <c r="M19" s="14">
        <f t="shared" si="3"/>
        <v>2641.63</v>
      </c>
      <c r="N19" s="15">
        <v>1596</v>
      </c>
      <c r="O19" s="10">
        <v>22.66</v>
      </c>
      <c r="P19" s="15">
        <v>4.5</v>
      </c>
      <c r="Q19" s="11">
        <v>0</v>
      </c>
      <c r="R19" s="11">
        <v>1018.47</v>
      </c>
      <c r="S19" s="10">
        <v>1410</v>
      </c>
      <c r="T19" s="10">
        <v>3</v>
      </c>
      <c r="U19" s="10">
        <v>4540</v>
      </c>
      <c r="V19" s="10"/>
    </row>
    <row r="20" s="3" customFormat="1" ht="33" customHeight="1" spans="1:22">
      <c r="A20" s="8" t="s">
        <v>11</v>
      </c>
      <c r="B20" s="9"/>
      <c r="C20" s="9"/>
      <c r="D20" s="9"/>
      <c r="E20" s="9"/>
      <c r="F20" s="16"/>
      <c r="G20" s="14">
        <f>SUM(G5:G19)</f>
        <v>39624.45</v>
      </c>
      <c r="H20" s="14">
        <f t="shared" ref="H20:R20" si="4">SUM(H5:H19)</f>
        <v>23940</v>
      </c>
      <c r="I20" s="15">
        <f t="shared" si="4"/>
        <v>339.9</v>
      </c>
      <c r="J20" s="15">
        <f t="shared" si="4"/>
        <v>67.5</v>
      </c>
      <c r="K20" s="15">
        <f t="shared" si="4"/>
        <v>0</v>
      </c>
      <c r="L20" s="14">
        <f t="shared" si="4"/>
        <v>15277.05</v>
      </c>
      <c r="M20" s="14">
        <f t="shared" si="4"/>
        <v>39624.45</v>
      </c>
      <c r="N20" s="14">
        <f t="shared" si="4"/>
        <v>23940</v>
      </c>
      <c r="O20" s="15">
        <f t="shared" si="4"/>
        <v>339.9</v>
      </c>
      <c r="P20" s="15">
        <f t="shared" si="4"/>
        <v>67.5</v>
      </c>
      <c r="Q20" s="15">
        <f t="shared" si="4"/>
        <v>0</v>
      </c>
      <c r="R20" s="14">
        <f t="shared" si="4"/>
        <v>15277.05</v>
      </c>
      <c r="S20" s="25"/>
      <c r="T20" s="25"/>
      <c r="U20" s="26">
        <f>SUM(U5:U19)</f>
        <v>68100</v>
      </c>
      <c r="V20" s="24"/>
    </row>
    <row r="21" s="1" customFormat="1" ht="24" customHeight="1" spans="1:2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7"/>
      <c r="T21" s="27"/>
      <c r="U21" s="27"/>
      <c r="V21" s="27"/>
    </row>
    <row r="22" s="1" customFormat="1" ht="18" customHeight="1" spans="1:22">
      <c r="A22" s="19"/>
      <c r="B22" s="3"/>
      <c r="C22" s="3"/>
      <c r="D22" s="3"/>
      <c r="E22" s="3"/>
      <c r="F22" s="3"/>
      <c r="G22" s="3"/>
      <c r="H22" s="20"/>
      <c r="I22" s="20"/>
      <c r="J22" s="20"/>
      <c r="K22" s="20"/>
      <c r="L22" s="20"/>
      <c r="M22" s="20"/>
      <c r="N22" s="3"/>
      <c r="O22" s="3"/>
      <c r="P22" s="3"/>
      <c r="Q22" s="3"/>
      <c r="R22" s="3"/>
      <c r="S22" s="3"/>
      <c r="T22" s="3"/>
      <c r="U22" s="3"/>
      <c r="V22" s="3"/>
    </row>
  </sheetData>
  <mergeCells count="14">
    <mergeCell ref="A1:U1"/>
    <mergeCell ref="A2:H2"/>
    <mergeCell ref="S2:U2"/>
    <mergeCell ref="G3:K3"/>
    <mergeCell ref="M3:R3"/>
    <mergeCell ref="S3:U3"/>
    <mergeCell ref="A20:F20"/>
    <mergeCell ref="A3:A4"/>
    <mergeCell ref="B3:B4"/>
    <mergeCell ref="C3:C4"/>
    <mergeCell ref="D3:D4"/>
    <mergeCell ref="E3:E4"/>
    <mergeCell ref="F3:F4"/>
    <mergeCell ref="V3:V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A2" sqref="$A2:$XFD2"/>
    </sheetView>
  </sheetViews>
  <sheetFormatPr defaultColWidth="9" defaultRowHeight="14.25" outlineLevelRow="6"/>
  <cols>
    <col min="1" max="1" width="2.625" style="1" customWidth="1"/>
    <col min="2" max="2" width="6.375" style="1" customWidth="1"/>
    <col min="3" max="3" width="2.625" style="1" customWidth="1"/>
    <col min="4" max="4" width="17.75" style="59" customWidth="1"/>
    <col min="5" max="5" width="12.25" style="1" customWidth="1"/>
    <col min="6" max="6" width="4.25" style="1" customWidth="1"/>
    <col min="7" max="7" width="9" style="1" customWidth="1"/>
    <col min="8" max="8" width="7.5" style="1" customWidth="1"/>
    <col min="9" max="9" width="7.875" style="1" customWidth="1"/>
    <col min="10" max="12" width="7.25" style="1" customWidth="1"/>
    <col min="13" max="13" width="10" style="1" customWidth="1"/>
    <col min="14" max="14" width="6.75" style="1" customWidth="1"/>
    <col min="15" max="15" width="7.125" style="1" customWidth="1"/>
    <col min="16" max="17" width="5.625" style="1" customWidth="1"/>
    <col min="18" max="18" width="9.125" style="1" customWidth="1"/>
    <col min="19" max="19" width="4.25" style="1" customWidth="1"/>
    <col min="20" max="20" width="4.875" style="1" customWidth="1"/>
    <col min="21" max="21" width="6.84166666666667" style="1" customWidth="1"/>
    <col min="22" max="16384" width="9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38</v>
      </c>
      <c r="H3" s="24"/>
      <c r="I3" s="24"/>
      <c r="J3" s="24"/>
      <c r="K3" s="24"/>
      <c r="L3" s="24"/>
      <c r="M3" s="24" t="s">
        <v>39</v>
      </c>
      <c r="N3" s="24"/>
      <c r="O3" s="24"/>
      <c r="P3" s="24"/>
      <c r="Q3" s="24"/>
      <c r="R3" s="24"/>
      <c r="S3" s="32" t="s">
        <v>40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40" customHeight="1" spans="1:21">
      <c r="A5" s="10">
        <v>1</v>
      </c>
      <c r="B5" s="10" t="s">
        <v>41</v>
      </c>
      <c r="C5" s="10" t="s">
        <v>21</v>
      </c>
      <c r="D5" s="29" t="s">
        <v>42</v>
      </c>
      <c r="E5" s="10" t="s">
        <v>43</v>
      </c>
      <c r="F5" s="10">
        <v>3</v>
      </c>
      <c r="G5" s="65">
        <f>SUM(H5:L5)</f>
        <v>2642.63</v>
      </c>
      <c r="H5" s="32">
        <v>1596</v>
      </c>
      <c r="I5" s="61">
        <v>21.8</v>
      </c>
      <c r="J5" s="32">
        <v>6.36</v>
      </c>
      <c r="K5" s="61">
        <v>0</v>
      </c>
      <c r="L5" s="32">
        <v>1018.47</v>
      </c>
      <c r="M5" s="65">
        <f>SUM(N5:R5)</f>
        <v>2642.63</v>
      </c>
      <c r="N5" s="32">
        <v>1596</v>
      </c>
      <c r="O5" s="61">
        <v>21.8</v>
      </c>
      <c r="P5" s="32">
        <v>6.36</v>
      </c>
      <c r="Q5" s="32">
        <v>0</v>
      </c>
      <c r="R5" s="32">
        <v>1018.47</v>
      </c>
      <c r="S5" s="10">
        <v>1410</v>
      </c>
      <c r="T5" s="10">
        <v>3</v>
      </c>
      <c r="U5" s="10">
        <f>S5*T5</f>
        <v>4230</v>
      </c>
    </row>
    <row r="6" s="3" customFormat="1" ht="27" customHeight="1" spans="1:21">
      <c r="A6" s="62" t="s">
        <v>35</v>
      </c>
      <c r="B6" s="62"/>
      <c r="C6" s="62"/>
      <c r="D6" s="62"/>
      <c r="E6" s="62"/>
      <c r="F6" s="62"/>
      <c r="G6" s="14">
        <f>SUM(G5:G5)</f>
        <v>2642.63</v>
      </c>
      <c r="H6" s="14">
        <f t="shared" ref="H6:R6" si="0">SUM(H5:H5)</f>
        <v>1596</v>
      </c>
      <c r="I6" s="15">
        <f t="shared" si="0"/>
        <v>21.8</v>
      </c>
      <c r="J6" s="14">
        <f t="shared" si="0"/>
        <v>6.36</v>
      </c>
      <c r="K6" s="14">
        <f t="shared" si="0"/>
        <v>0</v>
      </c>
      <c r="L6" s="14">
        <f t="shared" si="0"/>
        <v>1018.47</v>
      </c>
      <c r="M6" s="14">
        <f t="shared" si="0"/>
        <v>2642.63</v>
      </c>
      <c r="N6" s="14">
        <f t="shared" si="0"/>
        <v>1596</v>
      </c>
      <c r="O6" s="15">
        <f t="shared" si="0"/>
        <v>21.8</v>
      </c>
      <c r="P6" s="14">
        <f t="shared" si="0"/>
        <v>6.36</v>
      </c>
      <c r="Q6" s="14">
        <f t="shared" si="0"/>
        <v>0</v>
      </c>
      <c r="R6" s="14">
        <f t="shared" si="0"/>
        <v>1018.47</v>
      </c>
      <c r="S6" s="24"/>
      <c r="T6" s="10"/>
      <c r="U6" s="10">
        <f>SUM(U5:U5)</f>
        <v>4230</v>
      </c>
    </row>
    <row r="7" s="1" customFormat="1" ht="24" customHeight="1" spans="1:21">
      <c r="A7" s="18" t="s">
        <v>36</v>
      </c>
      <c r="B7" s="18"/>
      <c r="C7" s="18"/>
      <c r="D7" s="63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7"/>
      <c r="T7" s="27"/>
      <c r="U7" s="27"/>
    </row>
  </sheetData>
  <mergeCells count="13">
    <mergeCell ref="A1:U1"/>
    <mergeCell ref="A2:U2"/>
    <mergeCell ref="G3:L3"/>
    <mergeCell ref="M3:R3"/>
    <mergeCell ref="S3:U3"/>
    <mergeCell ref="A6:F6"/>
    <mergeCell ref="A7:U7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L14" sqref="L14"/>
    </sheetView>
  </sheetViews>
  <sheetFormatPr defaultColWidth="9" defaultRowHeight="14.25"/>
  <cols>
    <col min="1" max="1" width="4" style="1" customWidth="1"/>
    <col min="2" max="2" width="6.375" style="1" customWidth="1"/>
    <col min="3" max="3" width="5.25" style="1" customWidth="1"/>
    <col min="4" max="4" width="17.75" style="59" customWidth="1"/>
    <col min="5" max="5" width="12.625" style="1" customWidth="1"/>
    <col min="6" max="6" width="4.25" style="1" customWidth="1"/>
    <col min="7" max="7" width="9" style="1" customWidth="1"/>
    <col min="8" max="8" width="7.5" style="1" customWidth="1"/>
    <col min="9" max="9" width="7.875" style="1" customWidth="1"/>
    <col min="10" max="12" width="7.25" style="1" customWidth="1"/>
    <col min="13" max="13" width="10" style="1" customWidth="1"/>
    <col min="14" max="14" width="8.375" style="1" customWidth="1"/>
    <col min="15" max="15" width="7.5" style="1" customWidth="1"/>
    <col min="16" max="17" width="7.25" style="1" customWidth="1"/>
    <col min="18" max="18" width="8" style="1" customWidth="1"/>
    <col min="19" max="19" width="4.25" style="1" customWidth="1"/>
    <col min="20" max="20" width="4.875" style="1" customWidth="1"/>
    <col min="21" max="21" width="6.84166666666667" style="1" customWidth="1"/>
    <col min="22" max="16384" width="9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44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38</v>
      </c>
      <c r="H3" s="24"/>
      <c r="I3" s="24"/>
      <c r="J3" s="24"/>
      <c r="K3" s="24"/>
      <c r="L3" s="24"/>
      <c r="M3" s="24" t="s">
        <v>39</v>
      </c>
      <c r="N3" s="24"/>
      <c r="O3" s="24"/>
      <c r="P3" s="24"/>
      <c r="Q3" s="24"/>
      <c r="R3" s="24"/>
      <c r="S3" s="32" t="s">
        <v>40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40" customHeight="1" spans="1:21">
      <c r="A5" s="10">
        <v>1</v>
      </c>
      <c r="B5" s="10" t="s">
        <v>45</v>
      </c>
      <c r="C5" s="10" t="s">
        <v>21</v>
      </c>
      <c r="D5" s="29" t="s">
        <v>46</v>
      </c>
      <c r="E5" s="10" t="s">
        <v>47</v>
      </c>
      <c r="F5" s="10">
        <v>3</v>
      </c>
      <c r="G5" s="60">
        <f t="shared" ref="G5:G7" si="0">SUM(H5:L5)</f>
        <v>2640.5</v>
      </c>
      <c r="H5" s="32">
        <v>1596</v>
      </c>
      <c r="I5" s="61">
        <v>21.8</v>
      </c>
      <c r="J5" s="32">
        <v>4.23</v>
      </c>
      <c r="K5" s="32">
        <v>76.02</v>
      </c>
      <c r="L5" s="32">
        <v>942.45</v>
      </c>
      <c r="M5" s="60">
        <f t="shared" ref="M5:M7" si="1">SUM(N5:R5)</f>
        <v>2640.5</v>
      </c>
      <c r="N5" s="32">
        <v>1596</v>
      </c>
      <c r="O5" s="61">
        <v>21.8</v>
      </c>
      <c r="P5" s="32">
        <v>4.23</v>
      </c>
      <c r="Q5" s="32">
        <v>76.02</v>
      </c>
      <c r="R5" s="32">
        <v>942.45</v>
      </c>
      <c r="S5" s="10">
        <v>1720</v>
      </c>
      <c r="T5" s="10">
        <v>3</v>
      </c>
      <c r="U5" s="10">
        <v>4540</v>
      </c>
    </row>
    <row r="6" s="3" customFormat="1" ht="40" customHeight="1" spans="1:21">
      <c r="A6" s="10">
        <v>2</v>
      </c>
      <c r="B6" s="10" t="s">
        <v>48</v>
      </c>
      <c r="C6" s="10" t="s">
        <v>28</v>
      </c>
      <c r="D6" s="29" t="s">
        <v>49</v>
      </c>
      <c r="E6" s="10" t="s">
        <v>47</v>
      </c>
      <c r="F6" s="10">
        <v>3</v>
      </c>
      <c r="G6" s="60">
        <f t="shared" si="0"/>
        <v>2640.5</v>
      </c>
      <c r="H6" s="32">
        <v>1596</v>
      </c>
      <c r="I6" s="61">
        <v>21.8</v>
      </c>
      <c r="J6" s="32">
        <v>4.23</v>
      </c>
      <c r="K6" s="32">
        <v>76.02</v>
      </c>
      <c r="L6" s="32">
        <v>942.45</v>
      </c>
      <c r="M6" s="60">
        <f t="shared" si="1"/>
        <v>2640.5</v>
      </c>
      <c r="N6" s="32">
        <v>1596</v>
      </c>
      <c r="O6" s="61">
        <v>21.8</v>
      </c>
      <c r="P6" s="32">
        <v>4.23</v>
      </c>
      <c r="Q6" s="32">
        <v>76.02</v>
      </c>
      <c r="R6" s="32">
        <v>942.45</v>
      </c>
      <c r="S6" s="10">
        <v>1720</v>
      </c>
      <c r="T6" s="10">
        <v>3</v>
      </c>
      <c r="U6" s="10">
        <v>4540</v>
      </c>
    </row>
    <row r="7" s="3" customFormat="1" ht="40" customHeight="1" spans="1:21">
      <c r="A7" s="10">
        <v>3</v>
      </c>
      <c r="B7" s="10" t="s">
        <v>50</v>
      </c>
      <c r="C7" s="10" t="s">
        <v>28</v>
      </c>
      <c r="D7" s="29" t="s">
        <v>51</v>
      </c>
      <c r="E7" s="10" t="s">
        <v>47</v>
      </c>
      <c r="F7" s="10">
        <v>3</v>
      </c>
      <c r="G7" s="60">
        <f t="shared" si="0"/>
        <v>2640.5</v>
      </c>
      <c r="H7" s="32">
        <v>1596</v>
      </c>
      <c r="I7" s="61">
        <v>21.8</v>
      </c>
      <c r="J7" s="32">
        <v>4.23</v>
      </c>
      <c r="K7" s="32">
        <v>76.02</v>
      </c>
      <c r="L7" s="32">
        <v>942.45</v>
      </c>
      <c r="M7" s="60">
        <f t="shared" si="1"/>
        <v>2640.5</v>
      </c>
      <c r="N7" s="32">
        <v>1596</v>
      </c>
      <c r="O7" s="61">
        <v>21.8</v>
      </c>
      <c r="P7" s="32">
        <v>4.23</v>
      </c>
      <c r="Q7" s="32">
        <v>76.02</v>
      </c>
      <c r="R7" s="32">
        <v>942.45</v>
      </c>
      <c r="S7" s="10">
        <v>1720</v>
      </c>
      <c r="T7" s="10">
        <v>3</v>
      </c>
      <c r="U7" s="10">
        <v>4540</v>
      </c>
    </row>
    <row r="8" s="3" customFormat="1" ht="27" customHeight="1" spans="1:21">
      <c r="A8" s="62" t="s">
        <v>35</v>
      </c>
      <c r="B8" s="62"/>
      <c r="C8" s="62"/>
      <c r="D8" s="62"/>
      <c r="E8" s="62"/>
      <c r="F8" s="62"/>
      <c r="G8" s="15">
        <f>SUM(G5:G7)</f>
        <v>7921.5</v>
      </c>
      <c r="H8" s="24">
        <f t="shared" ref="G8:R8" si="2">SUM(H5:H7)</f>
        <v>4788</v>
      </c>
      <c r="I8" s="24">
        <f t="shared" si="2"/>
        <v>65.4</v>
      </c>
      <c r="J8" s="24">
        <f t="shared" si="2"/>
        <v>12.69</v>
      </c>
      <c r="K8" s="24">
        <f t="shared" si="2"/>
        <v>228.06</v>
      </c>
      <c r="L8" s="24">
        <f t="shared" si="2"/>
        <v>2827.35</v>
      </c>
      <c r="M8" s="69">
        <f t="shared" si="2"/>
        <v>7921.5</v>
      </c>
      <c r="N8" s="24">
        <f t="shared" si="2"/>
        <v>4788</v>
      </c>
      <c r="O8" s="24">
        <f t="shared" si="2"/>
        <v>65.4</v>
      </c>
      <c r="P8" s="24">
        <f t="shared" si="2"/>
        <v>12.69</v>
      </c>
      <c r="Q8" s="24">
        <f t="shared" si="2"/>
        <v>228.06</v>
      </c>
      <c r="R8" s="24">
        <f t="shared" si="2"/>
        <v>2827.35</v>
      </c>
      <c r="S8" s="24"/>
      <c r="T8" s="10"/>
      <c r="U8" s="64">
        <f>SUM(U5:U7)</f>
        <v>13620</v>
      </c>
    </row>
    <row r="9" s="1" customFormat="1" ht="24" customHeight="1" spans="1:21">
      <c r="A9" s="18" t="s">
        <v>36</v>
      </c>
      <c r="B9" s="18"/>
      <c r="C9" s="18"/>
      <c r="D9" s="6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7"/>
      <c r="T9" s="27"/>
      <c r="U9" s="27"/>
    </row>
  </sheetData>
  <mergeCells count="13">
    <mergeCell ref="A1:U1"/>
    <mergeCell ref="A2:U2"/>
    <mergeCell ref="G3:L3"/>
    <mergeCell ref="M3:R3"/>
    <mergeCell ref="S3:U3"/>
    <mergeCell ref="A8:F8"/>
    <mergeCell ref="A9:U9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M16" sqref="M16"/>
    </sheetView>
  </sheetViews>
  <sheetFormatPr defaultColWidth="8" defaultRowHeight="14.25"/>
  <cols>
    <col min="1" max="1" width="4.5" style="1" customWidth="1"/>
    <col min="2" max="2" width="7.25" style="1" customWidth="1"/>
    <col min="3" max="3" width="5.625" style="1" customWidth="1"/>
    <col min="4" max="4" width="9" style="59" customWidth="1"/>
    <col min="5" max="5" width="12.125" style="1" customWidth="1"/>
    <col min="6" max="7" width="8" style="1" customWidth="1"/>
    <col min="8" max="8" width="9.5" style="1" customWidth="1"/>
    <col min="9" max="12" width="8" style="1" customWidth="1"/>
    <col min="13" max="13" width="8.875" style="1" customWidth="1"/>
    <col min="14" max="16383" width="8" style="1" customWidth="1"/>
    <col min="16384" max="16384" width="8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52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38</v>
      </c>
      <c r="H3" s="24"/>
      <c r="I3" s="24"/>
      <c r="J3" s="24"/>
      <c r="K3" s="24"/>
      <c r="L3" s="24"/>
      <c r="M3" s="24" t="s">
        <v>39</v>
      </c>
      <c r="N3" s="24"/>
      <c r="O3" s="24"/>
      <c r="P3" s="24"/>
      <c r="Q3" s="24"/>
      <c r="R3" s="24"/>
      <c r="S3" s="32" t="s">
        <v>40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6.95" customHeight="1" spans="1:21">
      <c r="A5" s="10">
        <v>1</v>
      </c>
      <c r="B5" s="10" t="s">
        <v>53</v>
      </c>
      <c r="C5" s="10" t="s">
        <v>28</v>
      </c>
      <c r="D5" s="29" t="s">
        <v>54</v>
      </c>
      <c r="E5" s="10" t="s">
        <v>55</v>
      </c>
      <c r="F5" s="10">
        <v>9</v>
      </c>
      <c r="G5" s="60">
        <v>8081.54</v>
      </c>
      <c r="H5" s="61">
        <v>4902</v>
      </c>
      <c r="I5" s="61">
        <v>111.44</v>
      </c>
      <c r="J5" s="32">
        <v>12.69</v>
      </c>
      <c r="K5" s="32">
        <v>76.02</v>
      </c>
      <c r="L5" s="32">
        <v>2979.39</v>
      </c>
      <c r="M5" s="60">
        <v>8081.54</v>
      </c>
      <c r="N5" s="32">
        <v>4902</v>
      </c>
      <c r="O5" s="61">
        <v>111.44</v>
      </c>
      <c r="P5" s="32">
        <v>12.69</v>
      </c>
      <c r="Q5" s="32">
        <v>76.02</v>
      </c>
      <c r="R5" s="32">
        <v>2979.39</v>
      </c>
      <c r="S5" s="10">
        <v>1410</v>
      </c>
      <c r="T5" s="10">
        <v>9</v>
      </c>
      <c r="U5" s="10">
        <v>13930</v>
      </c>
    </row>
    <row r="6" s="3" customFormat="1" ht="51" customHeight="1" spans="1:21">
      <c r="A6" s="10">
        <v>2</v>
      </c>
      <c r="B6" s="10" t="s">
        <v>56</v>
      </c>
      <c r="C6" s="10" t="s">
        <v>28</v>
      </c>
      <c r="D6" s="29" t="s">
        <v>57</v>
      </c>
      <c r="E6" s="10" t="s">
        <v>58</v>
      </c>
      <c r="F6" s="10">
        <v>9</v>
      </c>
      <c r="G6" s="60">
        <v>8081.54</v>
      </c>
      <c r="H6" s="61">
        <v>4902</v>
      </c>
      <c r="I6" s="61">
        <v>111.44</v>
      </c>
      <c r="J6" s="32">
        <v>12.69</v>
      </c>
      <c r="K6" s="32">
        <v>76.02</v>
      </c>
      <c r="L6" s="32">
        <v>2979.39</v>
      </c>
      <c r="M6" s="60">
        <v>8081.54</v>
      </c>
      <c r="N6" s="32">
        <v>4902</v>
      </c>
      <c r="O6" s="61">
        <v>111.44</v>
      </c>
      <c r="P6" s="32">
        <v>12.69</v>
      </c>
      <c r="Q6" s="32">
        <v>76.02</v>
      </c>
      <c r="R6" s="32">
        <v>2979.39</v>
      </c>
      <c r="S6" s="10">
        <v>1410</v>
      </c>
      <c r="T6" s="10">
        <v>9</v>
      </c>
      <c r="U6" s="10">
        <v>13930</v>
      </c>
    </row>
    <row r="7" s="3" customFormat="1" ht="40" customHeight="1" spans="1:21">
      <c r="A7" s="10">
        <v>3</v>
      </c>
      <c r="B7" s="10" t="s">
        <v>59</v>
      </c>
      <c r="C7" s="10" t="s">
        <v>28</v>
      </c>
      <c r="D7" s="29" t="s">
        <v>60</v>
      </c>
      <c r="E7" s="10" t="s">
        <v>58</v>
      </c>
      <c r="F7" s="10">
        <v>9</v>
      </c>
      <c r="G7" s="60">
        <v>8081.54</v>
      </c>
      <c r="H7" s="61">
        <v>4902</v>
      </c>
      <c r="I7" s="61">
        <v>111.44</v>
      </c>
      <c r="J7" s="32">
        <v>12.69</v>
      </c>
      <c r="K7" s="32">
        <v>76.02</v>
      </c>
      <c r="L7" s="32">
        <v>2979.39</v>
      </c>
      <c r="M7" s="60">
        <v>8081.54</v>
      </c>
      <c r="N7" s="32">
        <v>4902</v>
      </c>
      <c r="O7" s="61">
        <v>111.44</v>
      </c>
      <c r="P7" s="32">
        <v>12.69</v>
      </c>
      <c r="Q7" s="32">
        <v>76.02</v>
      </c>
      <c r="R7" s="32">
        <v>2979.39</v>
      </c>
      <c r="S7" s="10">
        <v>1410</v>
      </c>
      <c r="T7" s="10">
        <v>9</v>
      </c>
      <c r="U7" s="10">
        <v>13930</v>
      </c>
    </row>
    <row r="8" s="3" customFormat="1" ht="40" customHeight="1" spans="1:21">
      <c r="A8" s="10">
        <v>4</v>
      </c>
      <c r="B8" s="10" t="s">
        <v>61</v>
      </c>
      <c r="C8" s="10" t="s">
        <v>28</v>
      </c>
      <c r="D8" s="29" t="s">
        <v>62</v>
      </c>
      <c r="E8" s="10" t="s">
        <v>58</v>
      </c>
      <c r="F8" s="10">
        <v>9</v>
      </c>
      <c r="G8" s="60">
        <v>8081.54</v>
      </c>
      <c r="H8" s="61">
        <v>4902</v>
      </c>
      <c r="I8" s="61">
        <v>111.44</v>
      </c>
      <c r="J8" s="32">
        <v>12.69</v>
      </c>
      <c r="K8" s="32">
        <v>76.02</v>
      </c>
      <c r="L8" s="32">
        <v>2979.39</v>
      </c>
      <c r="M8" s="60">
        <v>8081.54</v>
      </c>
      <c r="N8" s="32">
        <v>4902</v>
      </c>
      <c r="O8" s="61">
        <v>111.44</v>
      </c>
      <c r="P8" s="32">
        <v>12.69</v>
      </c>
      <c r="Q8" s="32">
        <v>76.02</v>
      </c>
      <c r="R8" s="32">
        <v>2979.39</v>
      </c>
      <c r="S8" s="10">
        <v>1410</v>
      </c>
      <c r="T8" s="10">
        <v>9</v>
      </c>
      <c r="U8" s="10">
        <v>13930</v>
      </c>
    </row>
    <row r="9" s="3" customFormat="1" ht="27" customHeight="1" spans="1:21">
      <c r="A9" s="62" t="s">
        <v>35</v>
      </c>
      <c r="B9" s="62"/>
      <c r="C9" s="62"/>
      <c r="D9" s="62"/>
      <c r="E9" s="62"/>
      <c r="F9" s="62"/>
      <c r="G9" s="14">
        <f>SUM(G5:G8)</f>
        <v>32326.16</v>
      </c>
      <c r="H9" s="14">
        <f t="shared" ref="H9:R9" si="0">SUM(H5:H8)</f>
        <v>19608</v>
      </c>
      <c r="I9" s="14">
        <f t="shared" si="0"/>
        <v>445.76</v>
      </c>
      <c r="J9" s="14">
        <f t="shared" si="0"/>
        <v>50.76</v>
      </c>
      <c r="K9" s="14">
        <f t="shared" si="0"/>
        <v>304.08</v>
      </c>
      <c r="L9" s="14">
        <f t="shared" si="0"/>
        <v>11917.56</v>
      </c>
      <c r="M9" s="14">
        <f t="shared" si="0"/>
        <v>32326.16</v>
      </c>
      <c r="N9" s="14">
        <f t="shared" si="0"/>
        <v>19608</v>
      </c>
      <c r="O9" s="14">
        <f t="shared" si="0"/>
        <v>445.76</v>
      </c>
      <c r="P9" s="14">
        <f t="shared" si="0"/>
        <v>50.76</v>
      </c>
      <c r="Q9" s="14">
        <f t="shared" si="0"/>
        <v>304.08</v>
      </c>
      <c r="R9" s="14">
        <f t="shared" si="0"/>
        <v>11917.56</v>
      </c>
      <c r="S9" s="24"/>
      <c r="T9" s="10"/>
      <c r="U9" s="64">
        <f>SUM(U5:U8)</f>
        <v>55720</v>
      </c>
    </row>
    <row r="10" s="1" customFormat="1" ht="24" customHeight="1" spans="1:21">
      <c r="A10" s="18" t="s">
        <v>36</v>
      </c>
      <c r="B10" s="18"/>
      <c r="C10" s="18"/>
      <c r="D10" s="63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7"/>
      <c r="T10" s="27"/>
      <c r="U10" s="27"/>
    </row>
  </sheetData>
  <mergeCells count="13">
    <mergeCell ref="A1:U1"/>
    <mergeCell ref="A2:U2"/>
    <mergeCell ref="G3:L3"/>
    <mergeCell ref="M3:R3"/>
    <mergeCell ref="S3:U3"/>
    <mergeCell ref="A9:F9"/>
    <mergeCell ref="A10:U10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2" sqref="$A2:$XFD2"/>
    </sheetView>
  </sheetViews>
  <sheetFormatPr defaultColWidth="8" defaultRowHeight="14.25" outlineLevelRow="7"/>
  <cols>
    <col min="1" max="1" width="4.5" style="1" customWidth="1"/>
    <col min="2" max="2" width="7.25" style="1" customWidth="1"/>
    <col min="3" max="3" width="5.625" style="1" customWidth="1"/>
    <col min="4" max="4" width="9" style="59" customWidth="1"/>
    <col min="5" max="5" width="11.375" style="1" customWidth="1"/>
    <col min="6" max="16383" width="8" style="1" customWidth="1"/>
    <col min="16384" max="16384" width="8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38</v>
      </c>
      <c r="H3" s="24"/>
      <c r="I3" s="24"/>
      <c r="J3" s="24"/>
      <c r="K3" s="24"/>
      <c r="L3" s="24"/>
      <c r="M3" s="24" t="s">
        <v>39</v>
      </c>
      <c r="N3" s="24"/>
      <c r="O3" s="24"/>
      <c r="P3" s="24"/>
      <c r="Q3" s="24"/>
      <c r="R3" s="24"/>
      <c r="S3" s="32" t="s">
        <v>40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6.95" customHeight="1" spans="1:21">
      <c r="A5" s="10">
        <v>1</v>
      </c>
      <c r="B5" s="10" t="s">
        <v>64</v>
      </c>
      <c r="C5" s="10" t="s">
        <v>21</v>
      </c>
      <c r="D5" s="29" t="s">
        <v>65</v>
      </c>
      <c r="E5" s="10" t="s">
        <v>66</v>
      </c>
      <c r="F5" s="10">
        <v>3</v>
      </c>
      <c r="G5" s="60">
        <f>H5+I5+J5+K5+L5</f>
        <v>2633.22</v>
      </c>
      <c r="H5" s="61">
        <v>1596</v>
      </c>
      <c r="I5" s="61">
        <v>14.52</v>
      </c>
      <c r="J5" s="32">
        <v>4.23</v>
      </c>
      <c r="K5" s="32">
        <v>76.02</v>
      </c>
      <c r="L5" s="32">
        <v>942.45</v>
      </c>
      <c r="M5" s="60">
        <f>N5+O5+P5+Q5+R5</f>
        <v>2633.22</v>
      </c>
      <c r="N5" s="61">
        <v>1596</v>
      </c>
      <c r="O5" s="61">
        <v>14.52</v>
      </c>
      <c r="P5" s="32">
        <v>4.23</v>
      </c>
      <c r="Q5" s="32">
        <v>76.02</v>
      </c>
      <c r="R5" s="32">
        <v>942.45</v>
      </c>
      <c r="S5" s="10">
        <v>1410</v>
      </c>
      <c r="T5" s="10">
        <v>3</v>
      </c>
      <c r="U5" s="10">
        <v>4230</v>
      </c>
    </row>
    <row r="6" s="3" customFormat="1" ht="51" customHeight="1" spans="1:21">
      <c r="A6" s="10">
        <v>2</v>
      </c>
      <c r="B6" s="10" t="s">
        <v>67</v>
      </c>
      <c r="C6" s="10" t="s">
        <v>21</v>
      </c>
      <c r="D6" s="29" t="s">
        <v>68</v>
      </c>
      <c r="E6" s="10" t="s">
        <v>66</v>
      </c>
      <c r="F6" s="10">
        <v>3</v>
      </c>
      <c r="G6" s="60">
        <f>H6+I6+J6+K6+L6</f>
        <v>2633.22</v>
      </c>
      <c r="H6" s="61">
        <v>1596</v>
      </c>
      <c r="I6" s="61">
        <v>14.52</v>
      </c>
      <c r="J6" s="32">
        <v>4.23</v>
      </c>
      <c r="K6" s="32">
        <v>76.02</v>
      </c>
      <c r="L6" s="32">
        <v>942.45</v>
      </c>
      <c r="M6" s="60">
        <f>N6+O6+P6+Q6+R6</f>
        <v>2633.22</v>
      </c>
      <c r="N6" s="61">
        <v>1596</v>
      </c>
      <c r="O6" s="61">
        <v>14.52</v>
      </c>
      <c r="P6" s="32">
        <v>4.23</v>
      </c>
      <c r="Q6" s="32">
        <v>76.02</v>
      </c>
      <c r="R6" s="32">
        <v>942.45</v>
      </c>
      <c r="S6" s="10">
        <v>1410</v>
      </c>
      <c r="T6" s="10">
        <v>3</v>
      </c>
      <c r="U6" s="10">
        <v>4230</v>
      </c>
    </row>
    <row r="7" s="3" customFormat="1" ht="27" customHeight="1" spans="1:21">
      <c r="A7" s="62" t="s">
        <v>35</v>
      </c>
      <c r="B7" s="62"/>
      <c r="C7" s="62"/>
      <c r="D7" s="62"/>
      <c r="E7" s="62"/>
      <c r="F7" s="62"/>
      <c r="G7" s="14">
        <f>SUM(G5:G6)</f>
        <v>5266.44</v>
      </c>
      <c r="H7" s="15">
        <f t="shared" ref="H7:R7" si="0">SUM(H5:H6)</f>
        <v>3192</v>
      </c>
      <c r="I7" s="15">
        <f t="shared" si="0"/>
        <v>29.04</v>
      </c>
      <c r="J7" s="15">
        <f t="shared" si="0"/>
        <v>8.46</v>
      </c>
      <c r="K7" s="15">
        <f t="shared" si="0"/>
        <v>152.04</v>
      </c>
      <c r="L7" s="15">
        <f t="shared" si="0"/>
        <v>1884.9</v>
      </c>
      <c r="M7" s="15">
        <f t="shared" si="0"/>
        <v>5266.44</v>
      </c>
      <c r="N7" s="15">
        <f t="shared" si="0"/>
        <v>3192</v>
      </c>
      <c r="O7" s="15">
        <f t="shared" si="0"/>
        <v>29.04</v>
      </c>
      <c r="P7" s="15">
        <f t="shared" si="0"/>
        <v>8.46</v>
      </c>
      <c r="Q7" s="15">
        <f t="shared" si="0"/>
        <v>152.04</v>
      </c>
      <c r="R7" s="15">
        <f t="shared" si="0"/>
        <v>1884.9</v>
      </c>
      <c r="S7" s="24"/>
      <c r="T7" s="10"/>
      <c r="U7" s="64">
        <f>SUM(U5:U6)</f>
        <v>8460</v>
      </c>
    </row>
    <row r="8" s="1" customFormat="1" ht="24" customHeight="1" spans="1:21">
      <c r="A8" s="18" t="s">
        <v>36</v>
      </c>
      <c r="B8" s="18"/>
      <c r="C8" s="18"/>
      <c r="D8" s="6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7"/>
      <c r="T8" s="27"/>
      <c r="U8" s="27"/>
    </row>
  </sheetData>
  <mergeCells count="13">
    <mergeCell ref="A1:U1"/>
    <mergeCell ref="A2:U2"/>
    <mergeCell ref="G3:L3"/>
    <mergeCell ref="M3:R3"/>
    <mergeCell ref="S3:U3"/>
    <mergeCell ref="A7:F7"/>
    <mergeCell ref="A8:U8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workbookViewId="0">
      <selection activeCell="K13" sqref="K13"/>
    </sheetView>
  </sheetViews>
  <sheetFormatPr defaultColWidth="8" defaultRowHeight="14.25"/>
  <cols>
    <col min="1" max="1" width="4.5" style="1" customWidth="1"/>
    <col min="2" max="2" width="7.25" style="1" customWidth="1"/>
    <col min="3" max="3" width="5.625" style="1" customWidth="1"/>
    <col min="4" max="4" width="18.25" style="59" customWidth="1"/>
    <col min="5" max="5" width="12.375" style="1" customWidth="1"/>
    <col min="6" max="6" width="6.375" style="1" customWidth="1"/>
    <col min="7" max="7" width="9.25" style="1" customWidth="1"/>
    <col min="8" max="8" width="9" style="1" customWidth="1"/>
    <col min="9" max="10" width="8" style="1" customWidth="1"/>
    <col min="11" max="11" width="8.25" style="72" customWidth="1"/>
    <col min="12" max="12" width="8" style="1" customWidth="1"/>
    <col min="13" max="14" width="9" style="1" customWidth="1"/>
    <col min="15" max="15" width="8" style="1" customWidth="1"/>
    <col min="16" max="16" width="6.125" style="1" customWidth="1"/>
    <col min="17" max="17" width="7.375" style="1" customWidth="1"/>
    <col min="18" max="16383" width="8" style="1" customWidth="1"/>
    <col min="16384" max="16384" width="8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73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69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/>
      <c r="I3" s="24"/>
      <c r="J3" s="24"/>
      <c r="K3" s="69"/>
      <c r="L3" s="24"/>
      <c r="M3" s="24" t="s">
        <v>9</v>
      </c>
      <c r="N3" s="24"/>
      <c r="O3" s="24"/>
      <c r="P3" s="24"/>
      <c r="Q3" s="24"/>
      <c r="R3" s="24"/>
      <c r="S3" s="32" t="s">
        <v>10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5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6.95" customHeight="1" spans="1:21">
      <c r="A5" s="10">
        <v>1</v>
      </c>
      <c r="B5" s="10" t="s">
        <v>70</v>
      </c>
      <c r="C5" s="10" t="s">
        <v>21</v>
      </c>
      <c r="D5" s="29" t="s">
        <v>71</v>
      </c>
      <c r="E5" s="10" t="s">
        <v>72</v>
      </c>
      <c r="F5" s="10">
        <v>6</v>
      </c>
      <c r="G5" s="60">
        <f t="shared" ref="G5:G9" si="0">H5+I5+J5+K5+L5</f>
        <v>5279.51</v>
      </c>
      <c r="H5" s="61">
        <v>3192</v>
      </c>
      <c r="I5" s="61">
        <v>42.11</v>
      </c>
      <c r="J5" s="32">
        <v>8.46</v>
      </c>
      <c r="K5" s="61">
        <v>126.7</v>
      </c>
      <c r="L5" s="32">
        <v>1910.24</v>
      </c>
      <c r="M5" s="60">
        <f t="shared" ref="M5:M9" si="1">N5+O5+P5+Q5+R5</f>
        <v>5279.51</v>
      </c>
      <c r="N5" s="61">
        <v>3192</v>
      </c>
      <c r="O5" s="61">
        <v>42.11</v>
      </c>
      <c r="P5" s="32">
        <v>8.46</v>
      </c>
      <c r="Q5" s="61">
        <v>126.7</v>
      </c>
      <c r="R5" s="32">
        <v>1910.24</v>
      </c>
      <c r="S5" s="10">
        <v>1410</v>
      </c>
      <c r="T5" s="10">
        <v>6</v>
      </c>
      <c r="U5" s="10">
        <v>8460</v>
      </c>
    </row>
    <row r="6" s="3" customFormat="1" ht="51" customHeight="1" spans="1:21">
      <c r="A6" s="10">
        <v>2</v>
      </c>
      <c r="B6" s="10" t="s">
        <v>73</v>
      </c>
      <c r="C6" s="10" t="s">
        <v>21</v>
      </c>
      <c r="D6" s="29" t="s">
        <v>74</v>
      </c>
      <c r="E6" s="10" t="s">
        <v>72</v>
      </c>
      <c r="F6" s="10">
        <v>6</v>
      </c>
      <c r="G6" s="60">
        <f t="shared" si="0"/>
        <v>5279.51</v>
      </c>
      <c r="H6" s="61">
        <v>3192</v>
      </c>
      <c r="I6" s="61">
        <v>42.11</v>
      </c>
      <c r="J6" s="32">
        <v>8.46</v>
      </c>
      <c r="K6" s="61">
        <v>126.7</v>
      </c>
      <c r="L6" s="32">
        <v>1910.24</v>
      </c>
      <c r="M6" s="60">
        <f t="shared" si="1"/>
        <v>5279.51</v>
      </c>
      <c r="N6" s="61">
        <v>3192</v>
      </c>
      <c r="O6" s="61">
        <v>42.11</v>
      </c>
      <c r="P6" s="32">
        <v>8.46</v>
      </c>
      <c r="Q6" s="61">
        <v>126.7</v>
      </c>
      <c r="R6" s="32">
        <v>1910.24</v>
      </c>
      <c r="S6" s="10">
        <v>1410</v>
      </c>
      <c r="T6" s="10">
        <v>6</v>
      </c>
      <c r="U6" s="10">
        <v>8460</v>
      </c>
    </row>
    <row r="7" s="3" customFormat="1" ht="51" customHeight="1" spans="1:21">
      <c r="A7" s="10">
        <v>3</v>
      </c>
      <c r="B7" s="10" t="s">
        <v>75</v>
      </c>
      <c r="C7" s="10" t="s">
        <v>28</v>
      </c>
      <c r="D7" s="29" t="s">
        <v>76</v>
      </c>
      <c r="E7" s="10" t="s">
        <v>72</v>
      </c>
      <c r="F7" s="10">
        <v>6</v>
      </c>
      <c r="G7" s="60">
        <f t="shared" si="0"/>
        <v>5279.51</v>
      </c>
      <c r="H7" s="61">
        <v>3192</v>
      </c>
      <c r="I7" s="61">
        <v>42.11</v>
      </c>
      <c r="J7" s="32">
        <v>8.46</v>
      </c>
      <c r="K7" s="61">
        <v>126.7</v>
      </c>
      <c r="L7" s="32">
        <v>1910.24</v>
      </c>
      <c r="M7" s="60">
        <f t="shared" si="1"/>
        <v>5279.51</v>
      </c>
      <c r="N7" s="61">
        <v>3192</v>
      </c>
      <c r="O7" s="61">
        <v>42.11</v>
      </c>
      <c r="P7" s="32">
        <v>8.46</v>
      </c>
      <c r="Q7" s="61">
        <v>126.7</v>
      </c>
      <c r="R7" s="32">
        <v>1910.24</v>
      </c>
      <c r="S7" s="10">
        <v>1410</v>
      </c>
      <c r="T7" s="10">
        <v>6</v>
      </c>
      <c r="U7" s="10">
        <v>8460</v>
      </c>
    </row>
    <row r="8" s="3" customFormat="1" ht="51" customHeight="1" spans="1:21">
      <c r="A8" s="10">
        <v>4</v>
      </c>
      <c r="B8" s="10" t="s">
        <v>77</v>
      </c>
      <c r="C8" s="10" t="s">
        <v>21</v>
      </c>
      <c r="D8" s="29" t="s">
        <v>78</v>
      </c>
      <c r="E8" s="10" t="s">
        <v>72</v>
      </c>
      <c r="F8" s="10">
        <v>6</v>
      </c>
      <c r="G8" s="60">
        <f t="shared" si="0"/>
        <v>5279.51</v>
      </c>
      <c r="H8" s="61">
        <v>3192</v>
      </c>
      <c r="I8" s="61">
        <v>42.11</v>
      </c>
      <c r="J8" s="32">
        <v>8.46</v>
      </c>
      <c r="K8" s="61">
        <v>126.7</v>
      </c>
      <c r="L8" s="32">
        <v>1910.24</v>
      </c>
      <c r="M8" s="60">
        <f t="shared" si="1"/>
        <v>5279.51</v>
      </c>
      <c r="N8" s="61">
        <v>3192</v>
      </c>
      <c r="O8" s="61">
        <v>42.11</v>
      </c>
      <c r="P8" s="32">
        <v>8.46</v>
      </c>
      <c r="Q8" s="61">
        <v>126.7</v>
      </c>
      <c r="R8" s="32">
        <v>1910.24</v>
      </c>
      <c r="S8" s="10">
        <v>1410</v>
      </c>
      <c r="T8" s="10">
        <v>6</v>
      </c>
      <c r="U8" s="10">
        <v>8460</v>
      </c>
    </row>
    <row r="9" s="3" customFormat="1" ht="51" customHeight="1" spans="1:21">
      <c r="A9" s="10">
        <v>5</v>
      </c>
      <c r="B9" s="10" t="s">
        <v>79</v>
      </c>
      <c r="C9" s="10" t="s">
        <v>21</v>
      </c>
      <c r="D9" s="29" t="s">
        <v>80</v>
      </c>
      <c r="E9" s="10" t="s">
        <v>81</v>
      </c>
      <c r="F9" s="10">
        <v>6</v>
      </c>
      <c r="G9" s="60">
        <f t="shared" si="0"/>
        <v>5279.51</v>
      </c>
      <c r="H9" s="61">
        <v>3192</v>
      </c>
      <c r="I9" s="61">
        <v>42.11</v>
      </c>
      <c r="J9" s="32">
        <v>8.46</v>
      </c>
      <c r="K9" s="61">
        <v>126.7</v>
      </c>
      <c r="L9" s="32">
        <v>1910.24</v>
      </c>
      <c r="M9" s="60">
        <f t="shared" si="1"/>
        <v>5279.51</v>
      </c>
      <c r="N9" s="61">
        <v>3192</v>
      </c>
      <c r="O9" s="61">
        <v>42.11</v>
      </c>
      <c r="P9" s="32">
        <v>8.46</v>
      </c>
      <c r="Q9" s="61">
        <v>126.7</v>
      </c>
      <c r="R9" s="32">
        <v>1910.24</v>
      </c>
      <c r="S9" s="10">
        <v>1410</v>
      </c>
      <c r="T9" s="10">
        <v>6</v>
      </c>
      <c r="U9" s="10">
        <v>8460</v>
      </c>
    </row>
    <row r="10" s="3" customFormat="1" ht="27" customHeight="1" spans="1:21">
      <c r="A10" s="62" t="s">
        <v>35</v>
      </c>
      <c r="B10" s="62"/>
      <c r="C10" s="62"/>
      <c r="D10" s="62"/>
      <c r="E10" s="62"/>
      <c r="F10" s="62"/>
      <c r="G10" s="14">
        <f>SUM(G5:G9)</f>
        <v>26397.55</v>
      </c>
      <c r="H10" s="15">
        <f t="shared" ref="H10:R10" si="2">SUM(H5:H9)</f>
        <v>15960</v>
      </c>
      <c r="I10" s="14">
        <f t="shared" si="2"/>
        <v>210.55</v>
      </c>
      <c r="J10" s="15">
        <f t="shared" si="2"/>
        <v>42.3</v>
      </c>
      <c r="K10" s="15">
        <f t="shared" si="2"/>
        <v>633.5</v>
      </c>
      <c r="L10" s="15">
        <f t="shared" si="2"/>
        <v>9551.2</v>
      </c>
      <c r="M10" s="15">
        <f t="shared" si="2"/>
        <v>26397.55</v>
      </c>
      <c r="N10" s="15">
        <f t="shared" si="2"/>
        <v>15960</v>
      </c>
      <c r="O10" s="15">
        <f t="shared" si="2"/>
        <v>210.55</v>
      </c>
      <c r="P10" s="15">
        <f t="shared" si="2"/>
        <v>42.3</v>
      </c>
      <c r="Q10" s="15">
        <f t="shared" si="2"/>
        <v>633.5</v>
      </c>
      <c r="R10" s="15">
        <f t="shared" si="2"/>
        <v>9551.2</v>
      </c>
      <c r="S10" s="24"/>
      <c r="T10" s="10"/>
      <c r="U10" s="64">
        <f>SUM(U5:U9)</f>
        <v>42300</v>
      </c>
    </row>
    <row r="11" s="1" customFormat="1" ht="24" customHeight="1" spans="1:21">
      <c r="A11" s="18" t="s">
        <v>36</v>
      </c>
      <c r="B11" s="18"/>
      <c r="C11" s="18"/>
      <c r="D11" s="63"/>
      <c r="E11" s="18"/>
      <c r="F11" s="18"/>
      <c r="G11" s="18"/>
      <c r="H11" s="18"/>
      <c r="I11" s="18"/>
      <c r="J11" s="18"/>
      <c r="K11" s="74"/>
      <c r="L11" s="18"/>
      <c r="M11" s="18"/>
      <c r="N11" s="18"/>
      <c r="O11" s="18"/>
      <c r="P11" s="18"/>
      <c r="Q11" s="18"/>
      <c r="R11" s="18"/>
      <c r="S11" s="27"/>
      <c r="T11" s="27"/>
      <c r="U11" s="27"/>
    </row>
    <row r="20" spans="8:11">
      <c r="H20" s="1">
        <v>30000</v>
      </c>
      <c r="K20" s="72">
        <v>9798.32</v>
      </c>
    </row>
    <row r="21" spans="8:11">
      <c r="H21" s="1">
        <v>4000</v>
      </c>
      <c r="K21" s="72">
        <v>2449.58</v>
      </c>
    </row>
    <row r="22" spans="8:11">
      <c r="H22" s="1">
        <v>2000</v>
      </c>
      <c r="K22" s="72">
        <v>7348.74</v>
      </c>
    </row>
    <row r="23" spans="8:11">
      <c r="H23" s="1">
        <v>6000</v>
      </c>
      <c r="K23" s="72">
        <v>10213.3</v>
      </c>
    </row>
    <row r="24" spans="8:11">
      <c r="H24" s="1">
        <v>12000</v>
      </c>
      <c r="K24" s="72">
        <v>7756.9</v>
      </c>
    </row>
    <row r="25" spans="8:11">
      <c r="H25" s="1">
        <v>15000</v>
      </c>
      <c r="K25" s="72">
        <v>1255.1</v>
      </c>
    </row>
    <row r="26" spans="8:11">
      <c r="H26" s="1">
        <v>12000</v>
      </c>
      <c r="K26" s="72">
        <v>3675.3</v>
      </c>
    </row>
    <row r="27" spans="8:11">
      <c r="H27" s="1">
        <v>2000</v>
      </c>
      <c r="K27" s="72">
        <v>11027.76</v>
      </c>
    </row>
    <row r="28" spans="8:11">
      <c r="H28" s="1">
        <v>4000</v>
      </c>
      <c r="K28" s="72">
        <v>2450.2</v>
      </c>
    </row>
    <row r="29" spans="8:11">
      <c r="H29" s="1">
        <v>10000</v>
      </c>
      <c r="K29" s="72">
        <f>SUM(K20:K28)</f>
        <v>55975.2</v>
      </c>
    </row>
    <row r="30" spans="8:8">
      <c r="H30" s="1">
        <v>4000</v>
      </c>
    </row>
    <row r="31" spans="8:8">
      <c r="H31" s="1">
        <v>4000</v>
      </c>
    </row>
    <row r="32" spans="8:8">
      <c r="H32" s="1">
        <v>9000</v>
      </c>
    </row>
    <row r="33" spans="8:8">
      <c r="H33" s="1">
        <v>6000</v>
      </c>
    </row>
    <row r="34" spans="8:8">
      <c r="H34" s="1">
        <v>4000</v>
      </c>
    </row>
    <row r="35" spans="8:8">
      <c r="H35" s="1">
        <v>15000</v>
      </c>
    </row>
    <row r="36" spans="8:8">
      <c r="H36" s="1">
        <v>9000</v>
      </c>
    </row>
    <row r="37" spans="8:8">
      <c r="H37" s="1">
        <v>9000</v>
      </c>
    </row>
    <row r="38" spans="8:8">
      <c r="H38" s="1">
        <f>SUM(H20:H37)</f>
        <v>157000</v>
      </c>
    </row>
  </sheetData>
  <mergeCells count="13">
    <mergeCell ref="A1:U1"/>
    <mergeCell ref="A2:U2"/>
    <mergeCell ref="G3:L3"/>
    <mergeCell ref="M3:R3"/>
    <mergeCell ref="S3:U3"/>
    <mergeCell ref="A10:F10"/>
    <mergeCell ref="A11:U11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D17" sqref="D17"/>
    </sheetView>
  </sheetViews>
  <sheetFormatPr defaultColWidth="8" defaultRowHeight="14.25"/>
  <cols>
    <col min="1" max="1" width="4.5" style="1" customWidth="1"/>
    <col min="2" max="2" width="7.25" style="1" customWidth="1"/>
    <col min="3" max="3" width="5.625" style="1" customWidth="1"/>
    <col min="4" max="4" width="17.625" style="59" customWidth="1"/>
    <col min="5" max="5" width="11.125" style="1" customWidth="1"/>
    <col min="6" max="18" width="8" style="1" customWidth="1"/>
    <col min="19" max="19" width="7" style="1" customWidth="1"/>
    <col min="20" max="16383" width="8" style="1" customWidth="1"/>
    <col min="16384" max="16384" width="8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/>
      <c r="I3" s="24"/>
      <c r="J3" s="24"/>
      <c r="K3" s="24"/>
      <c r="L3" s="24"/>
      <c r="M3" s="24" t="s">
        <v>9</v>
      </c>
      <c r="N3" s="24"/>
      <c r="O3" s="24"/>
      <c r="P3" s="24"/>
      <c r="Q3" s="24"/>
      <c r="R3" s="24"/>
      <c r="S3" s="32" t="s">
        <v>10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6.95" customHeight="1" spans="1:21">
      <c r="A5" s="10">
        <v>1</v>
      </c>
      <c r="B5" s="10" t="s">
        <v>83</v>
      </c>
      <c r="C5" s="10" t="s">
        <v>21</v>
      </c>
      <c r="D5" s="29" t="s">
        <v>84</v>
      </c>
      <c r="E5" s="10" t="s">
        <v>85</v>
      </c>
      <c r="F5" s="10">
        <v>6</v>
      </c>
      <c r="G5" s="60">
        <f>H5+I5+J5+L5</f>
        <v>5279.51</v>
      </c>
      <c r="H5" s="61">
        <v>3192</v>
      </c>
      <c r="I5" s="61">
        <v>42.11</v>
      </c>
      <c r="J5" s="32">
        <v>8.46</v>
      </c>
      <c r="K5" s="61">
        <v>0</v>
      </c>
      <c r="L5" s="32">
        <v>2036.94</v>
      </c>
      <c r="M5" s="60">
        <f t="shared" ref="M5:M7" si="0">N5+O5+P5+Q5+R5</f>
        <v>5279.51</v>
      </c>
      <c r="N5" s="61">
        <v>3192</v>
      </c>
      <c r="O5" s="61">
        <v>42.11</v>
      </c>
      <c r="P5" s="32">
        <v>8.46</v>
      </c>
      <c r="Q5" s="61">
        <v>0</v>
      </c>
      <c r="R5" s="32">
        <v>2036.94</v>
      </c>
      <c r="S5" s="10">
        <v>1720</v>
      </c>
      <c r="T5" s="10">
        <v>6</v>
      </c>
      <c r="U5" s="10">
        <v>8770</v>
      </c>
    </row>
    <row r="6" s="3" customFormat="1" ht="51" customHeight="1" spans="1:21">
      <c r="A6" s="10">
        <v>2</v>
      </c>
      <c r="B6" s="10" t="s">
        <v>86</v>
      </c>
      <c r="C6" s="10" t="s">
        <v>21</v>
      </c>
      <c r="D6" s="29" t="s">
        <v>87</v>
      </c>
      <c r="E6" s="10" t="s">
        <v>88</v>
      </c>
      <c r="F6" s="10">
        <v>6</v>
      </c>
      <c r="G6" s="60">
        <f t="shared" ref="G5:G7" si="1">H6+I6+J6+K6+L6</f>
        <v>5279.51</v>
      </c>
      <c r="H6" s="61">
        <v>3192</v>
      </c>
      <c r="I6" s="61">
        <v>42.11</v>
      </c>
      <c r="J6" s="32">
        <v>8.46</v>
      </c>
      <c r="K6" s="61">
        <v>0</v>
      </c>
      <c r="L6" s="32">
        <v>2036.94</v>
      </c>
      <c r="M6" s="60">
        <f t="shared" si="0"/>
        <v>5279.51</v>
      </c>
      <c r="N6" s="61">
        <v>3192</v>
      </c>
      <c r="O6" s="61">
        <v>42.11</v>
      </c>
      <c r="P6" s="32">
        <v>8.46</v>
      </c>
      <c r="Q6" s="61">
        <v>0</v>
      </c>
      <c r="R6" s="32">
        <v>2036.94</v>
      </c>
      <c r="S6" s="10">
        <v>1720</v>
      </c>
      <c r="T6" s="10">
        <v>6</v>
      </c>
      <c r="U6" s="10">
        <v>8770</v>
      </c>
    </row>
    <row r="7" s="3" customFormat="1" ht="51" customHeight="1" spans="1:21">
      <c r="A7" s="10">
        <v>3</v>
      </c>
      <c r="B7" s="10" t="s">
        <v>89</v>
      </c>
      <c r="C7" s="10" t="s">
        <v>28</v>
      </c>
      <c r="D7" s="29" t="s">
        <v>90</v>
      </c>
      <c r="E7" s="10" t="s">
        <v>91</v>
      </c>
      <c r="F7" s="10">
        <v>6</v>
      </c>
      <c r="G7" s="60">
        <f t="shared" si="1"/>
        <v>5279.51</v>
      </c>
      <c r="H7" s="61">
        <v>3192</v>
      </c>
      <c r="I7" s="61">
        <v>42.11</v>
      </c>
      <c r="J7" s="32">
        <v>8.46</v>
      </c>
      <c r="K7" s="61">
        <v>0</v>
      </c>
      <c r="L7" s="32">
        <v>2036.94</v>
      </c>
      <c r="M7" s="60">
        <f t="shared" si="0"/>
        <v>5279.51</v>
      </c>
      <c r="N7" s="61">
        <v>3192</v>
      </c>
      <c r="O7" s="61">
        <v>42.11</v>
      </c>
      <c r="P7" s="32">
        <v>8.46</v>
      </c>
      <c r="Q7" s="61">
        <v>0</v>
      </c>
      <c r="R7" s="32">
        <v>2036.94</v>
      </c>
      <c r="S7" s="10">
        <v>1720</v>
      </c>
      <c r="T7" s="10">
        <v>6</v>
      </c>
      <c r="U7" s="10">
        <v>8770</v>
      </c>
    </row>
    <row r="8" s="3" customFormat="1" ht="27" customHeight="1" spans="1:21">
      <c r="A8" s="62" t="s">
        <v>35</v>
      </c>
      <c r="B8" s="62"/>
      <c r="C8" s="62"/>
      <c r="D8" s="62"/>
      <c r="E8" s="62"/>
      <c r="F8" s="62"/>
      <c r="G8" s="14">
        <f>SUM(G5:G7)</f>
        <v>15838.53</v>
      </c>
      <c r="H8" s="24">
        <f>SUM(H5:H7)</f>
        <v>9576</v>
      </c>
      <c r="I8" s="24">
        <f t="shared" ref="I8:U8" si="2">SUM(I5:I7)</f>
        <v>126.33</v>
      </c>
      <c r="J8" s="24">
        <f t="shared" si="2"/>
        <v>25.38</v>
      </c>
      <c r="K8" s="61">
        <v>0</v>
      </c>
      <c r="L8" s="24">
        <f t="shared" si="2"/>
        <v>6110.82</v>
      </c>
      <c r="M8" s="24">
        <f t="shared" si="2"/>
        <v>15838.53</v>
      </c>
      <c r="N8" s="24">
        <f t="shared" si="2"/>
        <v>9576</v>
      </c>
      <c r="O8" s="24">
        <f t="shared" si="2"/>
        <v>126.33</v>
      </c>
      <c r="P8" s="24">
        <f t="shared" si="2"/>
        <v>25.38</v>
      </c>
      <c r="Q8" s="69">
        <v>0</v>
      </c>
      <c r="R8" s="24">
        <f t="shared" si="2"/>
        <v>6110.82</v>
      </c>
      <c r="S8" s="24"/>
      <c r="T8" s="24"/>
      <c r="U8" s="24">
        <f t="shared" si="2"/>
        <v>26310</v>
      </c>
    </row>
    <row r="9" s="1" customFormat="1" ht="24" customHeight="1" spans="1:21">
      <c r="A9" s="18" t="s">
        <v>36</v>
      </c>
      <c r="B9" s="18"/>
      <c r="C9" s="18"/>
      <c r="D9" s="6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7"/>
      <c r="T9" s="27"/>
      <c r="U9" s="27"/>
    </row>
  </sheetData>
  <mergeCells count="13">
    <mergeCell ref="A1:U1"/>
    <mergeCell ref="A2:U2"/>
    <mergeCell ref="G3:L3"/>
    <mergeCell ref="M3:R3"/>
    <mergeCell ref="S3:U3"/>
    <mergeCell ref="A8:F8"/>
    <mergeCell ref="A9:U9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G13" sqref="G13"/>
    </sheetView>
  </sheetViews>
  <sheetFormatPr defaultColWidth="8" defaultRowHeight="14.25" outlineLevelRow="7"/>
  <cols>
    <col min="1" max="1" width="4.5" style="1" customWidth="1"/>
    <col min="2" max="2" width="7.25" style="1" customWidth="1"/>
    <col min="3" max="3" width="5" style="1" customWidth="1"/>
    <col min="4" max="4" width="9" style="59" customWidth="1"/>
    <col min="5" max="5" width="9.75" style="1" customWidth="1"/>
    <col min="6" max="6" width="7.375" style="1" customWidth="1"/>
    <col min="7" max="7" width="9.125" style="1" customWidth="1"/>
    <col min="8" max="11" width="8" style="1" customWidth="1"/>
    <col min="12" max="12" width="7.375" style="1" customWidth="1"/>
    <col min="13" max="13" width="8.875" style="1" customWidth="1"/>
    <col min="14" max="14" width="8" style="1" customWidth="1"/>
    <col min="15" max="15" width="7.5" style="1" customWidth="1"/>
    <col min="16" max="16" width="7.125" style="1" customWidth="1"/>
    <col min="17" max="17" width="7.375" style="1" customWidth="1"/>
    <col min="18" max="18" width="8" style="1" customWidth="1"/>
    <col min="19" max="19" width="6.375" style="1" customWidth="1"/>
    <col min="20" max="16383" width="8" style="1" customWidth="1"/>
    <col min="16384" max="16384" width="8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92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/>
      <c r="I3" s="24"/>
      <c r="J3" s="24"/>
      <c r="K3" s="24"/>
      <c r="L3" s="24"/>
      <c r="M3" s="24" t="s">
        <v>9</v>
      </c>
      <c r="N3" s="24"/>
      <c r="O3" s="24"/>
      <c r="P3" s="24"/>
      <c r="Q3" s="24"/>
      <c r="R3" s="24"/>
      <c r="S3" s="32" t="s">
        <v>10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10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0" t="s">
        <v>16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0" t="s">
        <v>16</v>
      </c>
      <c r="S4" s="36" t="s">
        <v>17</v>
      </c>
      <c r="T4" s="36" t="s">
        <v>18</v>
      </c>
      <c r="U4" s="36" t="s">
        <v>19</v>
      </c>
    </row>
    <row r="5" s="3" customFormat="1" ht="36.95" customHeight="1" spans="1:21">
      <c r="A5" s="10">
        <v>1</v>
      </c>
      <c r="B5" s="10" t="s">
        <v>93</v>
      </c>
      <c r="C5" s="10" t="s">
        <v>28</v>
      </c>
      <c r="D5" s="29" t="s">
        <v>94</v>
      </c>
      <c r="E5" s="10" t="s">
        <v>95</v>
      </c>
      <c r="F5" s="10">
        <v>6</v>
      </c>
      <c r="G5" s="60">
        <f>H5+I5+J5+K5+L5</f>
        <v>5265.45</v>
      </c>
      <c r="H5" s="61">
        <v>3192</v>
      </c>
      <c r="I5" s="61">
        <v>28.05</v>
      </c>
      <c r="J5" s="32">
        <v>8.46</v>
      </c>
      <c r="K5" s="61">
        <v>76.02</v>
      </c>
      <c r="L5" s="32">
        <v>1960.92</v>
      </c>
      <c r="M5" s="60">
        <f>N5+O5+P5+Q5+R5</f>
        <v>5265.45</v>
      </c>
      <c r="N5" s="61">
        <v>3192</v>
      </c>
      <c r="O5" s="61">
        <v>28.05</v>
      </c>
      <c r="P5" s="32">
        <v>8.46</v>
      </c>
      <c r="Q5" s="61">
        <v>76.02</v>
      </c>
      <c r="R5" s="32">
        <v>1960.92</v>
      </c>
      <c r="S5" s="10">
        <v>1720</v>
      </c>
      <c r="T5" s="10">
        <v>6</v>
      </c>
      <c r="U5" s="10">
        <v>8770</v>
      </c>
    </row>
    <row r="6" s="3" customFormat="1" ht="51" customHeight="1" spans="1:21">
      <c r="A6" s="10">
        <v>2</v>
      </c>
      <c r="B6" s="10" t="s">
        <v>96</v>
      </c>
      <c r="C6" s="10" t="s">
        <v>21</v>
      </c>
      <c r="D6" s="29" t="s">
        <v>97</v>
      </c>
      <c r="E6" s="10" t="s">
        <v>98</v>
      </c>
      <c r="F6" s="10">
        <v>6</v>
      </c>
      <c r="G6" s="60">
        <f>H6+I6+J6+K6+L6</f>
        <v>5265.45</v>
      </c>
      <c r="H6" s="61">
        <v>3192</v>
      </c>
      <c r="I6" s="61">
        <v>28.05</v>
      </c>
      <c r="J6" s="32">
        <v>8.46</v>
      </c>
      <c r="K6" s="61">
        <v>76.02</v>
      </c>
      <c r="L6" s="32">
        <v>1960.92</v>
      </c>
      <c r="M6" s="60">
        <f>N6+O6+P6+Q6+R6</f>
        <v>5265.45</v>
      </c>
      <c r="N6" s="61">
        <v>3192</v>
      </c>
      <c r="O6" s="61">
        <v>28.05</v>
      </c>
      <c r="P6" s="32">
        <v>8.46</v>
      </c>
      <c r="Q6" s="61">
        <v>76.02</v>
      </c>
      <c r="R6" s="32">
        <v>1960.92</v>
      </c>
      <c r="S6" s="10">
        <v>1720</v>
      </c>
      <c r="T6" s="10">
        <v>6</v>
      </c>
      <c r="U6" s="10">
        <v>8770</v>
      </c>
    </row>
    <row r="7" s="3" customFormat="1" ht="27" customHeight="1" spans="1:21">
      <c r="A7" s="62" t="s">
        <v>35</v>
      </c>
      <c r="B7" s="62"/>
      <c r="C7" s="62"/>
      <c r="D7" s="62"/>
      <c r="E7" s="62"/>
      <c r="F7" s="62"/>
      <c r="G7" s="15">
        <f>SUM(G5:G6)</f>
        <v>10530.9</v>
      </c>
      <c r="H7" s="15">
        <f t="shared" ref="H7:R7" si="0">SUM(H5:H6)</f>
        <v>6384</v>
      </c>
      <c r="I7" s="15">
        <f t="shared" si="0"/>
        <v>56.1</v>
      </c>
      <c r="J7" s="15">
        <f t="shared" si="0"/>
        <v>16.92</v>
      </c>
      <c r="K7" s="15">
        <f t="shared" si="0"/>
        <v>152.04</v>
      </c>
      <c r="L7" s="15">
        <f t="shared" si="0"/>
        <v>3921.84</v>
      </c>
      <c r="M7" s="15">
        <f t="shared" si="0"/>
        <v>10530.9</v>
      </c>
      <c r="N7" s="15">
        <f t="shared" si="0"/>
        <v>6384</v>
      </c>
      <c r="O7" s="15">
        <f t="shared" si="0"/>
        <v>56.1</v>
      </c>
      <c r="P7" s="15">
        <f t="shared" si="0"/>
        <v>16.92</v>
      </c>
      <c r="Q7" s="15">
        <f t="shared" si="0"/>
        <v>152.04</v>
      </c>
      <c r="R7" s="15">
        <f t="shared" si="0"/>
        <v>3921.84</v>
      </c>
      <c r="S7" s="24"/>
      <c r="T7" s="10"/>
      <c r="U7" s="64">
        <f>SUM(U5:U6)</f>
        <v>17540</v>
      </c>
    </row>
    <row r="8" s="1" customFormat="1" ht="24" customHeight="1" spans="1:21">
      <c r="A8" s="18" t="s">
        <v>36</v>
      </c>
      <c r="B8" s="18"/>
      <c r="C8" s="18"/>
      <c r="D8" s="6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7"/>
      <c r="T8" s="27"/>
      <c r="U8" s="27"/>
    </row>
  </sheetData>
  <mergeCells count="13">
    <mergeCell ref="A1:U1"/>
    <mergeCell ref="A2:U2"/>
    <mergeCell ref="G3:L3"/>
    <mergeCell ref="M3:R3"/>
    <mergeCell ref="S3:U3"/>
    <mergeCell ref="A7:F7"/>
    <mergeCell ref="A8:U8"/>
    <mergeCell ref="A3:A4"/>
    <mergeCell ref="B3:B4"/>
    <mergeCell ref="C3:C4"/>
    <mergeCell ref="D3:D4"/>
    <mergeCell ref="E3:E4"/>
    <mergeCell ref="F3:F4"/>
  </mergeCells>
  <pageMargins left="0.161111111111111" right="0.161111111111111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I15" sqref="I15"/>
    </sheetView>
  </sheetViews>
  <sheetFormatPr defaultColWidth="8" defaultRowHeight="14.25"/>
  <cols>
    <col min="1" max="1" width="4.5" style="1" customWidth="1"/>
    <col min="2" max="2" width="7.25" style="1" customWidth="1"/>
    <col min="3" max="3" width="5" style="1" customWidth="1"/>
    <col min="4" max="4" width="17.25" style="59" customWidth="1"/>
    <col min="5" max="5" width="9.75" style="1" customWidth="1"/>
    <col min="6" max="6" width="7.375" style="1" customWidth="1"/>
    <col min="7" max="7" width="8.125" style="1" customWidth="1"/>
    <col min="8" max="8" width="9.625" style="1" customWidth="1"/>
    <col min="9" max="11" width="8" style="1" customWidth="1"/>
    <col min="12" max="12" width="7.375" style="1" customWidth="1"/>
    <col min="13" max="13" width="8.875" style="1" customWidth="1"/>
    <col min="14" max="14" width="9.625" style="1" customWidth="1"/>
    <col min="15" max="15" width="7.5" style="1" customWidth="1"/>
    <col min="16" max="16" width="7.125" style="1" customWidth="1"/>
    <col min="17" max="17" width="7.375" style="1" customWidth="1"/>
    <col min="18" max="18" width="8" style="1" customWidth="1"/>
    <col min="19" max="19" width="6.375" style="1" customWidth="1"/>
    <col min="20" max="20" width="6.625" style="1" customWidth="1"/>
    <col min="21" max="21" width="8.5" style="1" customWidth="1"/>
    <col min="22" max="16383" width="8" style="1" customWidth="1"/>
    <col min="16384" max="16384" width="8" style="1"/>
  </cols>
  <sheetData>
    <row r="1" s="1" customFormat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4" customHeight="1" spans="1:21">
      <c r="A2" s="67" t="s">
        <v>99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="3" customFormat="1" ht="18.95" customHeight="1" spans="1:2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/>
      <c r="I3" s="24"/>
      <c r="J3" s="24"/>
      <c r="K3" s="24"/>
      <c r="L3" s="24"/>
      <c r="M3" s="24" t="s">
        <v>9</v>
      </c>
      <c r="N3" s="24"/>
      <c r="O3" s="24"/>
      <c r="P3" s="24"/>
      <c r="Q3" s="24"/>
      <c r="R3" s="24"/>
      <c r="S3" s="32" t="s">
        <v>10</v>
      </c>
      <c r="T3" s="32"/>
      <c r="U3" s="32"/>
    </row>
    <row r="4" s="3" customFormat="1" ht="36.95" customHeight="1" spans="1:21">
      <c r="A4" s="24"/>
      <c r="B4" s="24"/>
      <c r="C4" s="24"/>
      <c r="D4" s="24"/>
      <c r="E4" s="24"/>
      <c r="F4" s="24"/>
      <c r="G4" s="24" t="s">
        <v>11</v>
      </c>
      <c r="H4" s="26" t="s">
        <v>12</v>
      </c>
      <c r="I4" s="26" t="s">
        <v>13</v>
      </c>
      <c r="J4" s="26" t="s">
        <v>14</v>
      </c>
      <c r="K4" s="26" t="s">
        <v>15</v>
      </c>
      <c r="L4" s="24" t="s">
        <v>16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  <c r="R4" s="24" t="s">
        <v>16</v>
      </c>
      <c r="S4" s="36" t="s">
        <v>17</v>
      </c>
      <c r="T4" s="36" t="s">
        <v>18</v>
      </c>
      <c r="U4" s="36" t="s">
        <v>19</v>
      </c>
    </row>
    <row r="5" s="3" customFormat="1" ht="36.95" customHeight="1" spans="1:21">
      <c r="A5" s="10">
        <v>1</v>
      </c>
      <c r="B5" s="10" t="s">
        <v>100</v>
      </c>
      <c r="C5" s="10" t="s">
        <v>21</v>
      </c>
      <c r="D5" s="29" t="s">
        <v>101</v>
      </c>
      <c r="E5" s="10" t="s">
        <v>102</v>
      </c>
      <c r="F5" s="10">
        <v>6</v>
      </c>
      <c r="G5" s="60">
        <f>H5+I5+J5+K5+L5</f>
        <v>5283.77</v>
      </c>
      <c r="H5" s="61">
        <v>3192</v>
      </c>
      <c r="I5" s="61">
        <v>42.11</v>
      </c>
      <c r="J5" s="32">
        <v>12.72</v>
      </c>
      <c r="K5" s="61">
        <v>76.02</v>
      </c>
      <c r="L5" s="32">
        <v>1960.92</v>
      </c>
      <c r="M5" s="60">
        <f t="shared" ref="M5:M8" si="0">N5+O5+P5+Q5+R5</f>
        <v>5283.77</v>
      </c>
      <c r="N5" s="61">
        <v>3192</v>
      </c>
      <c r="O5" s="61">
        <v>42.11</v>
      </c>
      <c r="P5" s="32">
        <v>12.72</v>
      </c>
      <c r="Q5" s="61">
        <v>76.02</v>
      </c>
      <c r="R5" s="32">
        <v>1960.92</v>
      </c>
      <c r="S5" s="10">
        <v>1410</v>
      </c>
      <c r="T5" s="10">
        <v>6</v>
      </c>
      <c r="U5" s="10">
        <v>8460</v>
      </c>
    </row>
    <row r="6" s="3" customFormat="1" ht="51" customHeight="1" spans="1:21">
      <c r="A6" s="10">
        <v>2</v>
      </c>
      <c r="B6" s="10" t="s">
        <v>103</v>
      </c>
      <c r="C6" s="10" t="s">
        <v>21</v>
      </c>
      <c r="D6" s="29" t="s">
        <v>104</v>
      </c>
      <c r="E6" s="10" t="s">
        <v>105</v>
      </c>
      <c r="F6" s="10">
        <v>6</v>
      </c>
      <c r="G6" s="60">
        <f>H6+I6+J6+K6+L6</f>
        <v>5283.77</v>
      </c>
      <c r="H6" s="61">
        <v>3192</v>
      </c>
      <c r="I6" s="61">
        <v>42.11</v>
      </c>
      <c r="J6" s="32">
        <v>12.72</v>
      </c>
      <c r="K6" s="61">
        <v>76.02</v>
      </c>
      <c r="L6" s="32">
        <v>1960.92</v>
      </c>
      <c r="M6" s="60">
        <f t="shared" si="0"/>
        <v>5283.77</v>
      </c>
      <c r="N6" s="61">
        <v>3192</v>
      </c>
      <c r="O6" s="61">
        <v>42.11</v>
      </c>
      <c r="P6" s="32">
        <v>12.72</v>
      </c>
      <c r="Q6" s="61">
        <v>76.02</v>
      </c>
      <c r="R6" s="32">
        <v>1960.92</v>
      </c>
      <c r="S6" s="10">
        <v>1410</v>
      </c>
      <c r="T6" s="10">
        <v>6</v>
      </c>
      <c r="U6" s="10">
        <v>8460</v>
      </c>
    </row>
    <row r="7" s="3" customFormat="1" ht="51" customHeight="1" spans="1:21">
      <c r="A7" s="10">
        <v>3</v>
      </c>
      <c r="B7" s="10" t="s">
        <v>106</v>
      </c>
      <c r="C7" s="10" t="s">
        <v>21</v>
      </c>
      <c r="D7" s="29" t="s">
        <v>107</v>
      </c>
      <c r="E7" s="10" t="s">
        <v>108</v>
      </c>
      <c r="F7" s="10">
        <v>6</v>
      </c>
      <c r="G7" s="60">
        <f>H7+I7+J7+K7+L7</f>
        <v>5283.77</v>
      </c>
      <c r="H7" s="70">
        <v>3192</v>
      </c>
      <c r="I7" s="61">
        <v>42.11</v>
      </c>
      <c r="J7" s="32">
        <v>12.72</v>
      </c>
      <c r="K7" s="61">
        <v>76.02</v>
      </c>
      <c r="L7" s="32">
        <v>1960.92</v>
      </c>
      <c r="M7" s="60">
        <f t="shared" si="0"/>
        <v>5283.77</v>
      </c>
      <c r="N7" s="61">
        <v>3192</v>
      </c>
      <c r="O7" s="61">
        <v>42.11</v>
      </c>
      <c r="P7" s="32">
        <v>12.72</v>
      </c>
      <c r="Q7" s="61">
        <v>76.02</v>
      </c>
      <c r="R7" s="32">
        <v>1960.92</v>
      </c>
      <c r="S7" s="10">
        <v>1410</v>
      </c>
      <c r="T7" s="10">
        <v>6</v>
      </c>
      <c r="U7" s="10">
        <v>8460</v>
      </c>
    </row>
    <row r="8" s="3" customFormat="1" ht="51" customHeight="1" spans="1:21">
      <c r="A8" s="10">
        <v>4</v>
      </c>
      <c r="B8" s="10" t="s">
        <v>109</v>
      </c>
      <c r="C8" s="10" t="s">
        <v>28</v>
      </c>
      <c r="D8" s="29" t="s">
        <v>110</v>
      </c>
      <c r="E8" s="10" t="s">
        <v>102</v>
      </c>
      <c r="F8" s="10">
        <v>6</v>
      </c>
      <c r="G8" s="60">
        <f>H8+I8+J8+K8+L8</f>
        <v>880.38</v>
      </c>
      <c r="H8" s="60">
        <v>532</v>
      </c>
      <c r="I8" s="70">
        <v>6.77</v>
      </c>
      <c r="J8" s="70">
        <v>2.12</v>
      </c>
      <c r="K8" s="71">
        <v>25.34</v>
      </c>
      <c r="L8" s="71">
        <v>314.15</v>
      </c>
      <c r="M8" s="60">
        <f t="shared" si="0"/>
        <v>880.38</v>
      </c>
      <c r="N8" s="60">
        <v>532</v>
      </c>
      <c r="O8" s="70">
        <v>6.77</v>
      </c>
      <c r="P8" s="70">
        <v>2.12</v>
      </c>
      <c r="Q8" s="71">
        <v>25.34</v>
      </c>
      <c r="R8" s="71">
        <v>314.15</v>
      </c>
      <c r="S8" s="10">
        <v>1410</v>
      </c>
      <c r="T8" s="10">
        <v>1</v>
      </c>
      <c r="U8" s="10">
        <v>1410</v>
      </c>
    </row>
    <row r="9" s="3" customFormat="1" ht="27" customHeight="1" spans="1:21">
      <c r="A9" s="62" t="s">
        <v>35</v>
      </c>
      <c r="B9" s="62"/>
      <c r="C9" s="62"/>
      <c r="D9" s="62"/>
      <c r="E9" s="62"/>
      <c r="F9" s="62"/>
      <c r="G9" s="15">
        <f>SUM(G5:G8)</f>
        <v>16731.69</v>
      </c>
      <c r="H9" s="15">
        <f t="shared" ref="H9:R9" si="1">SUM(H5:H8)</f>
        <v>10108</v>
      </c>
      <c r="I9" s="15">
        <f t="shared" si="1"/>
        <v>133.1</v>
      </c>
      <c r="J9" s="15">
        <f t="shared" si="1"/>
        <v>40.28</v>
      </c>
      <c r="K9" s="15">
        <f t="shared" si="1"/>
        <v>253.4</v>
      </c>
      <c r="L9" s="15">
        <f t="shared" si="1"/>
        <v>6196.91</v>
      </c>
      <c r="M9" s="15">
        <f t="shared" si="1"/>
        <v>16731.69</v>
      </c>
      <c r="N9" s="15">
        <f t="shared" si="1"/>
        <v>10108</v>
      </c>
      <c r="O9" s="15">
        <f t="shared" si="1"/>
        <v>133.1</v>
      </c>
      <c r="P9" s="15">
        <f t="shared" si="1"/>
        <v>40.28</v>
      </c>
      <c r="Q9" s="15">
        <f t="shared" si="1"/>
        <v>253.4</v>
      </c>
      <c r="R9" s="15">
        <f t="shared" si="1"/>
        <v>6196.91</v>
      </c>
      <c r="S9" s="15"/>
      <c r="T9" s="15"/>
      <c r="U9" s="15">
        <f>SUM(U5:U8)</f>
        <v>26790</v>
      </c>
    </row>
    <row r="10" s="1" customFormat="1" ht="24" customHeight="1" spans="1:21">
      <c r="A10" s="18" t="s">
        <v>36</v>
      </c>
      <c r="B10" s="18"/>
      <c r="C10" s="18"/>
      <c r="D10" s="63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7"/>
      <c r="T10" s="27"/>
      <c r="U10" s="27"/>
    </row>
  </sheetData>
  <mergeCells count="13">
    <mergeCell ref="A1:U1"/>
    <mergeCell ref="A2:U2"/>
    <mergeCell ref="G3:L3"/>
    <mergeCell ref="M3:R3"/>
    <mergeCell ref="S3:U3"/>
    <mergeCell ref="A9:F9"/>
    <mergeCell ref="A10:U10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人社局8.4</vt:lpstr>
      <vt:lpstr>城市综合执法局</vt:lpstr>
      <vt:lpstr>科工贸</vt:lpstr>
      <vt:lpstr>长山镇政府</vt:lpstr>
      <vt:lpstr>行政服务中心</vt:lpstr>
      <vt:lpstr>城北街道办</vt:lpstr>
      <vt:lpstr>医保局</vt:lpstr>
      <vt:lpstr>发改局</vt:lpstr>
      <vt:lpstr>老干部活动中心</vt:lpstr>
      <vt:lpstr>石颈镇政府</vt:lpstr>
      <vt:lpstr>就业服务中心</vt:lpstr>
      <vt:lpstr>廉人社</vt:lpstr>
      <vt:lpstr>横山镇政府</vt:lpstr>
      <vt:lpstr>融媒体</vt:lpstr>
      <vt:lpstr>科协</vt:lpstr>
      <vt:lpstr>雅塘镇人民政府</vt:lpstr>
      <vt:lpstr>车板镇政府</vt:lpstr>
      <vt:lpstr>安铺镇政府</vt:lpstr>
      <vt:lpstr>罗州街道办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</cp:lastModifiedBy>
  <dcterms:created xsi:type="dcterms:W3CDTF">2022-03-08T01:33:00Z</dcterms:created>
  <dcterms:modified xsi:type="dcterms:W3CDTF">2022-08-05T02:27:07Z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776B2A9C725F41C6BE8BFDA689AD27DC</vt:lpwstr>
  </property>
  <property fmtid="{D5CDD505-2E9C-101B-9397-08002B2CF9AE}" pid="3" name="KSOProductBuildVer">
    <vt:lpwstr>2052-11.1.0.10314</vt:lpwstr>
  </property>
</Properties>
</file>